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85" windowHeight="6030" activeTab="0"/>
  </bookViews>
  <sheets>
    <sheet name="wzór " sheetId="1" r:id="rId1"/>
    <sheet name="2005" sheetId="2" r:id="rId2"/>
    <sheet name="Arkusz2" sheetId="3" r:id="rId3"/>
    <sheet name="Arkusz3" sheetId="4" r:id="rId4"/>
  </sheets>
  <definedNames>
    <definedName name="_xlnm.Print_Titles" localSheetId="1">'2005'!$5:$7</definedName>
    <definedName name="_xlnm.Print_Titles" localSheetId="0">'wzór '!$5:$7</definedName>
  </definedNames>
  <calcPr fullCalcOnLoad="1"/>
</workbook>
</file>

<file path=xl/sharedStrings.xml><?xml version="1.0" encoding="utf-8"?>
<sst xmlns="http://schemas.openxmlformats.org/spreadsheetml/2006/main" count="450" uniqueCount="253">
  <si>
    <t xml:space="preserve">Dział </t>
  </si>
  <si>
    <t>Rozdział</t>
  </si>
  <si>
    <t>Nazwa</t>
  </si>
  <si>
    <t>dotacje celowe</t>
  </si>
  <si>
    <t>administracji rządowej</t>
  </si>
  <si>
    <t>otrzymane z budżetu</t>
  </si>
  <si>
    <t>zleconych gminom</t>
  </si>
  <si>
    <t>Pozostała działalność</t>
  </si>
  <si>
    <t>Gospodarka mieszkaniowa</t>
  </si>
  <si>
    <t>oraz niem.usługi komunalne</t>
  </si>
  <si>
    <t>wpływy z usług</t>
  </si>
  <si>
    <t>Gospodarka gruntami</t>
  </si>
  <si>
    <t>i nieruchomościami</t>
  </si>
  <si>
    <t>Szkoły podstawowe</t>
  </si>
  <si>
    <t>Ochrona zdrowia</t>
  </si>
  <si>
    <t>Przeciwdziałanie</t>
  </si>
  <si>
    <t>alkoholizmowi</t>
  </si>
  <si>
    <t>Opieka społeczna</t>
  </si>
  <si>
    <t>Usługi opiekuńcze</t>
  </si>
  <si>
    <t>Dodatki mieszkaniowe</t>
  </si>
  <si>
    <t>Zasiłki rodzinne, pielęgnacyjne</t>
  </si>
  <si>
    <t>Różna działalność</t>
  </si>
  <si>
    <t>od osób fizycznych i innych</t>
  </si>
  <si>
    <t>osobowości prawnej</t>
  </si>
  <si>
    <t>budżetu państwa</t>
  </si>
  <si>
    <t xml:space="preserve">od osób fizycznych </t>
  </si>
  <si>
    <t>Wpływy z podatku rolnego,</t>
  </si>
  <si>
    <t>leśnego oraz podatków i</t>
  </si>
  <si>
    <t>opłat lokalnych od osób prawnych</t>
  </si>
  <si>
    <t>podatek rolny</t>
  </si>
  <si>
    <t>podatek od nieruchomości</t>
  </si>
  <si>
    <t>podatek od spadków i darowizn</t>
  </si>
  <si>
    <t>Wpływy z opłaty skarbowej</t>
  </si>
  <si>
    <t>Urzędy wojewódzkie</t>
  </si>
  <si>
    <t>Urzędy miast</t>
  </si>
  <si>
    <t>Bezpieczeństwo publiczne</t>
  </si>
  <si>
    <t>Obrona cywilna</t>
  </si>
  <si>
    <t>Część oświatowa subwencji</t>
  </si>
  <si>
    <t>ogólnej dla jednostek</t>
  </si>
  <si>
    <t>samorządu terytorialnego</t>
  </si>
  <si>
    <t xml:space="preserve">subwencje ogólne z budżetu </t>
  </si>
  <si>
    <t xml:space="preserve">subwencji ogólnej dla gmin </t>
  </si>
  <si>
    <t>Część podstawowa subwencji</t>
  </si>
  <si>
    <t>ogólnej dla gmin</t>
  </si>
  <si>
    <t>Różne rozliczenia finansowe</t>
  </si>
  <si>
    <t>§</t>
  </si>
  <si>
    <t>PLN</t>
  </si>
  <si>
    <t>OGÓŁEM</t>
  </si>
  <si>
    <t>od osób fizycznych</t>
  </si>
  <si>
    <t>Kultura fizyczna i sport</t>
  </si>
  <si>
    <t xml:space="preserve">środki na dofinansowanie </t>
  </si>
  <si>
    <t>dotacje celowe ...</t>
  </si>
  <si>
    <t>na podstawie porozumień</t>
  </si>
  <si>
    <t xml:space="preserve">dotacje celowe otrzymane </t>
  </si>
  <si>
    <t>z budżetu państwa na zadania</t>
  </si>
  <si>
    <t>z budżetu państwa na realizację</t>
  </si>
  <si>
    <t>Oświata i wychowanie</t>
  </si>
  <si>
    <t>inwestycji własnych gmin</t>
  </si>
  <si>
    <t>jednostek nie posiadających</t>
  </si>
  <si>
    <t>Udziały gmin w podatkach</t>
  </si>
  <si>
    <t>O47</t>
  </si>
  <si>
    <t>O69</t>
  </si>
  <si>
    <t>wpływy z różnych opłat</t>
  </si>
  <si>
    <t>O75</t>
  </si>
  <si>
    <t>wpływy z opłat za zarząd</t>
  </si>
  <si>
    <t>użytkowanie i użytkowanie</t>
  </si>
  <si>
    <t>wieczyste nieruchomości</t>
  </si>
  <si>
    <t>dochody z najmu i dzierżawy...</t>
  </si>
  <si>
    <t>O77</t>
  </si>
  <si>
    <t>wpływy z tytułu odpłatnego</t>
  </si>
  <si>
    <t xml:space="preserve">nabycia prawa własności </t>
  </si>
  <si>
    <t>nieruchomości</t>
  </si>
  <si>
    <t>O91</t>
  </si>
  <si>
    <t>Działalność usługowa</t>
  </si>
  <si>
    <t>O83</t>
  </si>
  <si>
    <t>O92</t>
  </si>
  <si>
    <t>pozostałe odsetki</t>
  </si>
  <si>
    <t>Administracja publiczna</t>
  </si>
  <si>
    <t>państwa na realizację zadań</t>
  </si>
  <si>
    <t>bieżących z zakresu</t>
  </si>
  <si>
    <t>O45</t>
  </si>
  <si>
    <t>O57</t>
  </si>
  <si>
    <t>grzywny, mandaty...</t>
  </si>
  <si>
    <t>O97</t>
  </si>
  <si>
    <t>wpływy z różnych dochodów</t>
  </si>
  <si>
    <t>Urzędy naczelnych organów</t>
  </si>
  <si>
    <t>władzy państwowej, kontroli...</t>
  </si>
  <si>
    <t>O35</t>
  </si>
  <si>
    <t>podatek od działalności</t>
  </si>
  <si>
    <t>gospodarczej osób fizycznych</t>
  </si>
  <si>
    <t>odsetki ...</t>
  </si>
  <si>
    <t>O31</t>
  </si>
  <si>
    <t>O32</t>
  </si>
  <si>
    <t>O34</t>
  </si>
  <si>
    <t>O50</t>
  </si>
  <si>
    <t xml:space="preserve">podatek od czynności </t>
  </si>
  <si>
    <t>cywilnoprawnych</t>
  </si>
  <si>
    <t xml:space="preserve">podatku leśnego, podatku od </t>
  </si>
  <si>
    <t>spadków i darowizn, podatku od</t>
  </si>
  <si>
    <t>czynności cywilnoprawnych</t>
  </si>
  <si>
    <t>oraz podatków i opłat lokalnych</t>
  </si>
  <si>
    <t>O36</t>
  </si>
  <si>
    <t>O43</t>
  </si>
  <si>
    <t>wpływy z opłaty targowej</t>
  </si>
  <si>
    <t>O41</t>
  </si>
  <si>
    <t>podatek dochodowy od osób fiz.</t>
  </si>
  <si>
    <t>podatek dochodowy od osób praw.</t>
  </si>
  <si>
    <t>stanowiących dochód</t>
  </si>
  <si>
    <t xml:space="preserve">państwa </t>
  </si>
  <si>
    <t>subwencje ogólne z budżetu</t>
  </si>
  <si>
    <t>dotacje celowe otrzymane</t>
  </si>
  <si>
    <t>opłacany w formie karty podatk.</t>
  </si>
  <si>
    <t>O48</t>
  </si>
  <si>
    <t xml:space="preserve">wpływy z opłat za zezwolenia na </t>
  </si>
  <si>
    <t>sprzedaż alkoholu</t>
  </si>
  <si>
    <t>własnych zadań bieżących gmin</t>
  </si>
  <si>
    <t xml:space="preserve"> Ośrodki pomocy społecznej</t>
  </si>
  <si>
    <t>Oświetlenie ulic</t>
  </si>
  <si>
    <t>i innych jednostek organizacyjnych</t>
  </si>
  <si>
    <t>podatek od środków transportowych</t>
  </si>
  <si>
    <t>Spis powszechny i inne</t>
  </si>
  <si>
    <t xml:space="preserve">odsetki od nieterminowych </t>
  </si>
  <si>
    <t>wpłat z tytułu podatków i opłat</t>
  </si>
  <si>
    <t>realizacją  zadań bieżących</t>
  </si>
  <si>
    <t>z zakresu administracji</t>
  </si>
  <si>
    <t>rządowej zleconych gminom</t>
  </si>
  <si>
    <t>odsetki od nieterminowych</t>
  </si>
  <si>
    <t xml:space="preserve">wpłat z tytułu podatków i opłat </t>
  </si>
  <si>
    <t>podatek od środków transportow.</t>
  </si>
  <si>
    <t>ochrona środowiska</t>
  </si>
  <si>
    <t xml:space="preserve">Gospodarka komunalna </t>
  </si>
  <si>
    <t>Plan  dochodów</t>
  </si>
  <si>
    <t>Transport i łączność</t>
  </si>
  <si>
    <t>Drogi publiczne powiatowe</t>
  </si>
  <si>
    <t xml:space="preserve">Towarzystwa Budownictwa </t>
  </si>
  <si>
    <t>Społecznego</t>
  </si>
  <si>
    <t>dotacje celowe na zadania własne</t>
  </si>
  <si>
    <t>dotacje celowe na zadania zlecone</t>
  </si>
  <si>
    <t>Obiekty sportowe</t>
  </si>
  <si>
    <t>Plan</t>
  </si>
  <si>
    <t>O76</t>
  </si>
  <si>
    <t>wpływy z tytułu przekształcenia</t>
  </si>
  <si>
    <t>Edukacyjna opieka wych.</t>
  </si>
  <si>
    <t>O37</t>
  </si>
  <si>
    <t>podatek od psów</t>
  </si>
  <si>
    <t>Zadania z zakresu kult.fizyczn.</t>
  </si>
  <si>
    <t>wpływy ze zwrotu dotacji</t>
  </si>
  <si>
    <t>dotacje celowe otrzym. z powiatu</t>
  </si>
  <si>
    <t>dochody z najmu i dzierżawy</t>
  </si>
  <si>
    <t>prawa użytkowania wieczystego</t>
  </si>
  <si>
    <t>Cmentarze</t>
  </si>
  <si>
    <t>bieżące realizow. przez gminę</t>
  </si>
  <si>
    <t>z organami administracji rząd.</t>
  </si>
  <si>
    <t>oo1</t>
  </si>
  <si>
    <t>oo2</t>
  </si>
  <si>
    <t>dziedzictwa narodowego</t>
  </si>
  <si>
    <t xml:space="preserve">Kultura i ochrona </t>
  </si>
  <si>
    <t>dotacje celowe na zad. własne</t>
  </si>
  <si>
    <t>Zakłady gospodarki komunaln.</t>
  </si>
  <si>
    <t>dotacje celowe z budż.państwa</t>
  </si>
  <si>
    <t>dotacje celowe na zad.zlecone</t>
  </si>
  <si>
    <t>Dochody od osób prawn.</t>
  </si>
  <si>
    <t xml:space="preserve">wpłaty do budżetu nadwyżki </t>
  </si>
  <si>
    <t>środków obrotowych…</t>
  </si>
  <si>
    <t>Załącznik nr 1</t>
  </si>
  <si>
    <t>Wpływy z podatku dochodowego</t>
  </si>
  <si>
    <t>wpływy z  opłat administracyjnych</t>
  </si>
  <si>
    <t>dotacje z funduszy celowych</t>
  </si>
  <si>
    <t>Składki na ubezp.społeczne</t>
  </si>
  <si>
    <t>Zasiłki i pomoc w naturze</t>
  </si>
  <si>
    <t>2004 r.</t>
  </si>
  <si>
    <t>Referenda ogólnokr.</t>
  </si>
  <si>
    <t>O96</t>
  </si>
  <si>
    <t>otrzymane darowizny</t>
  </si>
  <si>
    <t xml:space="preserve">Gospodarka odpadami </t>
  </si>
  <si>
    <t>Część rekompensująca -równoważąca</t>
  </si>
  <si>
    <t>budżetu Miasta na   2005 rok i lata następne</t>
  </si>
  <si>
    <t>2005 r.</t>
  </si>
  <si>
    <t>2006 r.</t>
  </si>
  <si>
    <t>2007 r.</t>
  </si>
  <si>
    <t>7.</t>
  </si>
  <si>
    <t>O470</t>
  </si>
  <si>
    <t>O690</t>
  </si>
  <si>
    <t>O750</t>
  </si>
  <si>
    <t>O760</t>
  </si>
  <si>
    <t>O770</t>
  </si>
  <si>
    <t>O910</t>
  </si>
  <si>
    <t>O570</t>
  </si>
  <si>
    <t>O970</t>
  </si>
  <si>
    <t xml:space="preserve">osobowości prawnej </t>
  </si>
  <si>
    <t>O350</t>
  </si>
  <si>
    <t>O310</t>
  </si>
  <si>
    <t>O320</t>
  </si>
  <si>
    <t>O340</t>
  </si>
  <si>
    <t>O500</t>
  </si>
  <si>
    <t>O360</t>
  </si>
  <si>
    <t>O370</t>
  </si>
  <si>
    <t>O430</t>
  </si>
  <si>
    <t>O450</t>
  </si>
  <si>
    <t>Wpływy z innych opłat</t>
  </si>
  <si>
    <t>O410</t>
  </si>
  <si>
    <t>OO10</t>
  </si>
  <si>
    <t>OO20</t>
  </si>
  <si>
    <t>O920</t>
  </si>
  <si>
    <t>O480</t>
  </si>
  <si>
    <t>Pomoc społeczna</t>
  </si>
  <si>
    <t>O830</t>
  </si>
  <si>
    <t>Część równoważąca</t>
  </si>
  <si>
    <t>Domy i ośrodki kultury</t>
  </si>
  <si>
    <t>powiatu</t>
  </si>
  <si>
    <t xml:space="preserve">dotacje celowe otrzymane z </t>
  </si>
  <si>
    <t>prawa użytkow.wieczystego</t>
  </si>
  <si>
    <t>bieżące realizow.przez gminę</t>
  </si>
  <si>
    <t>budżetu państwa na zadania</t>
  </si>
  <si>
    <t xml:space="preserve">dochody j.s.t.związne z </t>
  </si>
  <si>
    <t>Dochody od osób prawnych</t>
  </si>
  <si>
    <t>nie posiadających</t>
  </si>
  <si>
    <t xml:space="preserve">i innych jednostek </t>
  </si>
  <si>
    <t>Wpływy z podatku dochod.</t>
  </si>
  <si>
    <t>gospodarczej osób fizyczn.</t>
  </si>
  <si>
    <t xml:space="preserve">leśnego, podatku od  </t>
  </si>
  <si>
    <t xml:space="preserve">oraz pod. i opłat lokalnych </t>
  </si>
  <si>
    <t xml:space="preserve">podatku od spad.i darowizn </t>
  </si>
  <si>
    <t xml:space="preserve">wpłat z tytułu podatków  </t>
  </si>
  <si>
    <t>podatek dochodowy os.fiz.</t>
  </si>
  <si>
    <t>podatek dochodowy os.praw.</t>
  </si>
  <si>
    <t>na sprzedaż alkoholu</t>
  </si>
  <si>
    <t xml:space="preserve">wpływy z opłat za zezwolenia </t>
  </si>
  <si>
    <t>dotacje celowe na zad. zlecone</t>
  </si>
  <si>
    <t>podatek od środków transport.</t>
  </si>
  <si>
    <t xml:space="preserve">podatek od nieruchomości </t>
  </si>
  <si>
    <t>Wybory do Parlamentu Europ.</t>
  </si>
  <si>
    <t>Świadczenia rodzinne</t>
  </si>
  <si>
    <t>Rady Miasta Rawa Mazowiecka</t>
  </si>
  <si>
    <t>O203</t>
  </si>
  <si>
    <t>dotacje cel. otrzym. z budżetu</t>
  </si>
  <si>
    <t xml:space="preserve">Zieleń w miastach </t>
  </si>
  <si>
    <t xml:space="preserve">Przedszkola </t>
  </si>
  <si>
    <t>Przew.wyk.</t>
  </si>
  <si>
    <t>dotacje celowe na inwestycje</t>
  </si>
  <si>
    <t>pod. i opłat lokalnych od os. Praw.</t>
  </si>
  <si>
    <t>budżetu Miasta na   2005 rok</t>
  </si>
  <si>
    <t>6\5</t>
  </si>
  <si>
    <t>w %</t>
  </si>
  <si>
    <t>wpływy z  opłat administracyjnej</t>
  </si>
  <si>
    <t>real.zadań z zakresu a.rządowej.</t>
  </si>
  <si>
    <t>dot.otrzym. z funduszy celowych</t>
  </si>
  <si>
    <t>na dof.kosztów realizacji inwest.</t>
  </si>
  <si>
    <t>Zadania z zakresu kult.fizycznej</t>
  </si>
  <si>
    <t>Zakłady gospodarki komunalnej</t>
  </si>
  <si>
    <t xml:space="preserve">do Uchwały Nr XXV/222/05       </t>
  </si>
  <si>
    <t>z dnia 08 lutego 2005 roku.</t>
  </si>
  <si>
    <t xml:space="preserve">Obiekty sportowe </t>
  </si>
</sst>
</file>

<file path=xl/styles.xml><?xml version="1.0" encoding="utf-8"?>
<styleSheet xmlns="http://schemas.openxmlformats.org/spreadsheetml/2006/main">
  <numFmts count="13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0.0000"/>
    <numFmt numFmtId="165" formatCode="0.0000000"/>
    <numFmt numFmtId="166" formatCode="0.000000"/>
    <numFmt numFmtId="167" formatCode="0.00000"/>
    <numFmt numFmtId="168" formatCode="0.000"/>
  </numFmts>
  <fonts count="9">
    <font>
      <sz val="10"/>
      <name val="Arial CE"/>
      <family val="0"/>
    </font>
    <font>
      <b/>
      <sz val="12"/>
      <name val="Arial CE"/>
      <family val="2"/>
    </font>
    <font>
      <sz val="14"/>
      <name val="Arial CE"/>
      <family val="2"/>
    </font>
    <font>
      <b/>
      <sz val="10"/>
      <name val="Arial CE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2"/>
      <name val="Times New Roman"/>
      <family val="1"/>
    </font>
    <font>
      <sz val="12"/>
      <name val="Arial CE"/>
      <family val="0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" fontId="5" fillId="0" borderId="1" xfId="0" applyNumberFormat="1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5" fillId="0" borderId="2" xfId="0" applyFont="1" applyBorder="1" applyAlignment="1">
      <alignment horizontal="center"/>
    </xf>
    <xf numFmtId="20" fontId="5" fillId="0" borderId="2" xfId="0" applyNumberFormat="1" applyFont="1" applyBorder="1" applyAlignment="1">
      <alignment horizontal="center"/>
    </xf>
    <xf numFmtId="0" fontId="4" fillId="0" borderId="3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0" borderId="4" xfId="0" applyFont="1" applyBorder="1" applyAlignment="1">
      <alignment horizontal="left"/>
    </xf>
    <xf numFmtId="3" fontId="5" fillId="0" borderId="4" xfId="0" applyNumberFormat="1" applyFont="1" applyBorder="1" applyAlignment="1">
      <alignment horizontal="right"/>
    </xf>
    <xf numFmtId="2" fontId="5" fillId="0" borderId="4" xfId="0" applyNumberFormat="1" applyFont="1" applyBorder="1" applyAlignment="1">
      <alignment horizontal="right"/>
    </xf>
    <xf numFmtId="0" fontId="4" fillId="0" borderId="5" xfId="0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5" fillId="0" borderId="5" xfId="0" applyFont="1" applyBorder="1" applyAlignment="1">
      <alignment horizontal="center"/>
    </xf>
    <xf numFmtId="0" fontId="5" fillId="0" borderId="5" xfId="0" applyFont="1" applyBorder="1" applyAlignment="1">
      <alignment/>
    </xf>
    <xf numFmtId="3" fontId="5" fillId="0" borderId="5" xfId="0" applyNumberFormat="1" applyFont="1" applyBorder="1" applyAlignment="1">
      <alignment horizontal="right"/>
    </xf>
    <xf numFmtId="2" fontId="6" fillId="0" borderId="6" xfId="0" applyNumberFormat="1" applyFont="1" applyBorder="1" applyAlignment="1">
      <alignment/>
    </xf>
    <xf numFmtId="0" fontId="4" fillId="0" borderId="7" xfId="0" applyFont="1" applyBorder="1" applyAlignment="1">
      <alignment horizontal="center"/>
    </xf>
    <xf numFmtId="0" fontId="6" fillId="0" borderId="5" xfId="0" applyFont="1" applyBorder="1" applyAlignment="1">
      <alignment/>
    </xf>
    <xf numFmtId="3" fontId="6" fillId="0" borderId="5" xfId="0" applyNumberFormat="1" applyFont="1" applyBorder="1" applyAlignment="1">
      <alignment horizontal="right"/>
    </xf>
    <xf numFmtId="0" fontId="6" fillId="0" borderId="7" xfId="0" applyFont="1" applyBorder="1" applyAlignment="1">
      <alignment horizontal="center"/>
    </xf>
    <xf numFmtId="0" fontId="6" fillId="0" borderId="4" xfId="0" applyFont="1" applyBorder="1" applyAlignment="1">
      <alignment/>
    </xf>
    <xf numFmtId="3" fontId="6" fillId="0" borderId="7" xfId="0" applyNumberFormat="1" applyFont="1" applyBorder="1" applyAlignment="1">
      <alignment horizontal="right"/>
    </xf>
    <xf numFmtId="2" fontId="6" fillId="0" borderId="4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5" fillId="0" borderId="8" xfId="0" applyFont="1" applyBorder="1" applyAlignment="1">
      <alignment/>
    </xf>
    <xf numFmtId="3" fontId="5" fillId="0" borderId="8" xfId="0" applyNumberFormat="1" applyFont="1" applyBorder="1" applyAlignment="1">
      <alignment/>
    </xf>
    <xf numFmtId="2" fontId="6" fillId="0" borderId="9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3" fontId="5" fillId="0" borderId="10" xfId="0" applyNumberFormat="1" applyFont="1" applyBorder="1" applyAlignment="1">
      <alignment/>
    </xf>
    <xf numFmtId="2" fontId="5" fillId="0" borderId="2" xfId="0" applyNumberFormat="1" applyFont="1" applyBorder="1" applyAlignment="1">
      <alignment/>
    </xf>
    <xf numFmtId="0" fontId="4" fillId="0" borderId="7" xfId="0" applyFont="1" applyBorder="1" applyAlignment="1">
      <alignment/>
    </xf>
    <xf numFmtId="0" fontId="6" fillId="0" borderId="8" xfId="0" applyFont="1" applyBorder="1" applyAlignment="1">
      <alignment/>
    </xf>
    <xf numFmtId="3" fontId="6" fillId="0" borderId="8" xfId="0" applyNumberFormat="1" applyFont="1" applyBorder="1" applyAlignment="1">
      <alignment/>
    </xf>
    <xf numFmtId="2" fontId="5" fillId="0" borderId="9" xfId="0" applyNumberFormat="1" applyFont="1" applyBorder="1" applyAlignment="1">
      <alignment/>
    </xf>
    <xf numFmtId="0" fontId="6" fillId="0" borderId="10" xfId="0" applyFont="1" applyBorder="1" applyAlignment="1">
      <alignment/>
    </xf>
    <xf numFmtId="3" fontId="6" fillId="0" borderId="10" xfId="0" applyNumberFormat="1" applyFont="1" applyBorder="1" applyAlignment="1">
      <alignment/>
    </xf>
    <xf numFmtId="0" fontId="5" fillId="0" borderId="7" xfId="0" applyFont="1" applyBorder="1" applyAlignment="1">
      <alignment/>
    </xf>
    <xf numFmtId="0" fontId="6" fillId="0" borderId="7" xfId="0" applyFont="1" applyBorder="1" applyAlignment="1">
      <alignment/>
    </xf>
    <xf numFmtId="3" fontId="6" fillId="0" borderId="7" xfId="0" applyNumberFormat="1" applyFont="1" applyBorder="1" applyAlignment="1">
      <alignment/>
    </xf>
    <xf numFmtId="0" fontId="7" fillId="0" borderId="7" xfId="0" applyFont="1" applyBorder="1" applyAlignment="1">
      <alignment/>
    </xf>
    <xf numFmtId="0" fontId="7" fillId="0" borderId="4" xfId="0" applyFont="1" applyBorder="1" applyAlignment="1">
      <alignment/>
    </xf>
    <xf numFmtId="3" fontId="6" fillId="0" borderId="4" xfId="0" applyNumberFormat="1" applyFont="1" applyBorder="1" applyAlignment="1">
      <alignment/>
    </xf>
    <xf numFmtId="0" fontId="4" fillId="0" borderId="6" xfId="0" applyFont="1" applyBorder="1" applyAlignment="1">
      <alignment/>
    </xf>
    <xf numFmtId="0" fontId="5" fillId="0" borderId="9" xfId="0" applyFont="1" applyBorder="1" applyAlignment="1">
      <alignment/>
    </xf>
    <xf numFmtId="3" fontId="5" fillId="0" borderId="9" xfId="0" applyNumberFormat="1" applyFont="1" applyBorder="1" applyAlignment="1">
      <alignment/>
    </xf>
    <xf numFmtId="2" fontId="5" fillId="0" borderId="6" xfId="0" applyNumberFormat="1" applyFont="1" applyBorder="1" applyAlignment="1">
      <alignment/>
    </xf>
    <xf numFmtId="0" fontId="4" fillId="0" borderId="4" xfId="0" applyFont="1" applyBorder="1" applyAlignment="1">
      <alignment/>
    </xf>
    <xf numFmtId="0" fontId="6" fillId="0" borderId="6" xfId="0" applyFont="1" applyBorder="1" applyAlignment="1">
      <alignment/>
    </xf>
    <xf numFmtId="0" fontId="5" fillId="0" borderId="6" xfId="0" applyFont="1" applyBorder="1" applyAlignment="1">
      <alignment/>
    </xf>
    <xf numFmtId="3" fontId="6" fillId="0" borderId="6" xfId="0" applyNumberFormat="1" applyFont="1" applyBorder="1" applyAlignment="1">
      <alignment/>
    </xf>
    <xf numFmtId="2" fontId="5" fillId="0" borderId="4" xfId="0" applyNumberFormat="1" applyFont="1" applyBorder="1" applyAlignment="1">
      <alignment/>
    </xf>
    <xf numFmtId="0" fontId="6" fillId="0" borderId="4" xfId="0" applyFont="1" applyBorder="1" applyAlignment="1">
      <alignment horizontal="left"/>
    </xf>
    <xf numFmtId="2" fontId="6" fillId="0" borderId="2" xfId="0" applyNumberFormat="1" applyFont="1" applyBorder="1" applyAlignment="1">
      <alignment/>
    </xf>
    <xf numFmtId="0" fontId="5" fillId="0" borderId="6" xfId="0" applyFont="1" applyBorder="1" applyAlignment="1">
      <alignment horizontal="left"/>
    </xf>
    <xf numFmtId="3" fontId="5" fillId="0" borderId="6" xfId="0" applyNumberFormat="1" applyFont="1" applyBorder="1" applyAlignment="1">
      <alignment/>
    </xf>
    <xf numFmtId="0" fontId="6" fillId="0" borderId="2" xfId="0" applyFont="1" applyBorder="1" applyAlignment="1">
      <alignment/>
    </xf>
    <xf numFmtId="3" fontId="6" fillId="0" borderId="2" xfId="0" applyNumberFormat="1" applyFont="1" applyBorder="1" applyAlignment="1">
      <alignment/>
    </xf>
    <xf numFmtId="0" fontId="6" fillId="0" borderId="4" xfId="0" applyFont="1" applyBorder="1" applyAlignment="1">
      <alignment horizontal="right"/>
    </xf>
    <xf numFmtId="3" fontId="6" fillId="0" borderId="5" xfId="0" applyNumberFormat="1" applyFont="1" applyBorder="1" applyAlignment="1">
      <alignment/>
    </xf>
    <xf numFmtId="0" fontId="4" fillId="0" borderId="9" xfId="0" applyFont="1" applyBorder="1" applyAlignment="1">
      <alignment/>
    </xf>
    <xf numFmtId="0" fontId="4" fillId="0" borderId="2" xfId="0" applyFont="1" applyBorder="1" applyAlignment="1">
      <alignment/>
    </xf>
    <xf numFmtId="0" fontId="5" fillId="0" borderId="2" xfId="0" applyFont="1" applyBorder="1" applyAlignment="1">
      <alignment/>
    </xf>
    <xf numFmtId="3" fontId="5" fillId="0" borderId="2" xfId="0" applyNumberFormat="1" applyFont="1" applyBorder="1" applyAlignment="1">
      <alignment/>
    </xf>
    <xf numFmtId="0" fontId="6" fillId="0" borderId="9" xfId="0" applyFont="1" applyBorder="1" applyAlignment="1">
      <alignment/>
    </xf>
    <xf numFmtId="3" fontId="6" fillId="0" borderId="9" xfId="0" applyNumberFormat="1" applyFont="1" applyBorder="1" applyAlignment="1">
      <alignment/>
    </xf>
    <xf numFmtId="0" fontId="5" fillId="0" borderId="4" xfId="0" applyFont="1" applyBorder="1" applyAlignment="1">
      <alignment/>
    </xf>
    <xf numFmtId="0" fontId="7" fillId="0" borderId="2" xfId="0" applyFont="1" applyBorder="1" applyAlignment="1">
      <alignment/>
    </xf>
    <xf numFmtId="3" fontId="6" fillId="0" borderId="11" xfId="0" applyNumberFormat="1" applyFont="1" applyBorder="1" applyAlignment="1">
      <alignment/>
    </xf>
    <xf numFmtId="0" fontId="6" fillId="0" borderId="12" xfId="0" applyFont="1" applyBorder="1" applyAlignment="1">
      <alignment/>
    </xf>
    <xf numFmtId="0" fontId="6" fillId="0" borderId="0" xfId="0" applyFont="1" applyBorder="1" applyAlignment="1">
      <alignment/>
    </xf>
    <xf numFmtId="0" fontId="6" fillId="0" borderId="13" xfId="0" applyFont="1" applyBorder="1" applyAlignment="1">
      <alignment/>
    </xf>
    <xf numFmtId="0" fontId="6" fillId="0" borderId="11" xfId="0" applyFont="1" applyBorder="1" applyAlignment="1">
      <alignment/>
    </xf>
    <xf numFmtId="0" fontId="6" fillId="0" borderId="14" xfId="0" applyFont="1" applyBorder="1" applyAlignment="1">
      <alignment/>
    </xf>
    <xf numFmtId="0" fontId="5" fillId="0" borderId="14" xfId="0" applyFont="1" applyBorder="1" applyAlignment="1">
      <alignment/>
    </xf>
    <xf numFmtId="3" fontId="6" fillId="0" borderId="13" xfId="0" applyNumberFormat="1" applyFont="1" applyBorder="1" applyAlignment="1">
      <alignment/>
    </xf>
    <xf numFmtId="0" fontId="6" fillId="0" borderId="6" xfId="0" applyFont="1" applyBorder="1" applyAlignment="1">
      <alignment horizontal="right"/>
    </xf>
    <xf numFmtId="3" fontId="5" fillId="0" borderId="15" xfId="0" applyNumberFormat="1" applyFont="1" applyBorder="1" applyAlignment="1">
      <alignment/>
    </xf>
    <xf numFmtId="3" fontId="6" fillId="0" borderId="15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7" fillId="0" borderId="6" xfId="0" applyFont="1" applyBorder="1" applyAlignment="1">
      <alignment/>
    </xf>
    <xf numFmtId="0" fontId="7" fillId="0" borderId="0" xfId="0" applyFont="1" applyAlignment="1">
      <alignment/>
    </xf>
    <xf numFmtId="3" fontId="6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15" xfId="0" applyFont="1" applyBorder="1" applyAlignment="1">
      <alignment/>
    </xf>
    <xf numFmtId="16" fontId="5" fillId="0" borderId="0" xfId="0" applyNumberFormat="1" applyFont="1" applyBorder="1" applyAlignment="1">
      <alignment horizontal="center"/>
    </xf>
    <xf numFmtId="20" fontId="5" fillId="0" borderId="0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2" fontId="5" fillId="0" borderId="0" xfId="0" applyNumberFormat="1" applyFont="1" applyBorder="1" applyAlignment="1">
      <alignment horizontal="right"/>
    </xf>
    <xf numFmtId="2" fontId="6" fillId="0" borderId="0" xfId="0" applyNumberFormat="1" applyFont="1" applyBorder="1" applyAlignment="1">
      <alignment/>
    </xf>
    <xf numFmtId="2" fontId="5" fillId="0" borderId="0" xfId="0" applyNumberFormat="1" applyFont="1" applyBorder="1" applyAlignment="1">
      <alignment/>
    </xf>
    <xf numFmtId="3" fontId="4" fillId="0" borderId="4" xfId="0" applyNumberFormat="1" applyFont="1" applyBorder="1" applyAlignment="1">
      <alignment horizontal="right"/>
    </xf>
    <xf numFmtId="3" fontId="4" fillId="0" borderId="4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0" fontId="4" fillId="0" borderId="4" xfId="0" applyFont="1" applyBorder="1" applyAlignment="1">
      <alignment horizontal="left"/>
    </xf>
    <xf numFmtId="0" fontId="7" fillId="0" borderId="5" xfId="0" applyFont="1" applyBorder="1" applyAlignment="1">
      <alignment horizontal="center"/>
    </xf>
    <xf numFmtId="0" fontId="4" fillId="0" borderId="5" xfId="0" applyFont="1" applyBorder="1" applyAlignment="1">
      <alignment/>
    </xf>
    <xf numFmtId="3" fontId="4" fillId="0" borderId="5" xfId="0" applyNumberFormat="1" applyFont="1" applyBorder="1" applyAlignment="1">
      <alignment horizontal="right"/>
    </xf>
    <xf numFmtId="0" fontId="7" fillId="0" borderId="5" xfId="0" applyFont="1" applyBorder="1" applyAlignment="1">
      <alignment/>
    </xf>
    <xf numFmtId="3" fontId="7" fillId="0" borderId="5" xfId="0" applyNumberFormat="1" applyFont="1" applyBorder="1" applyAlignment="1">
      <alignment horizontal="right"/>
    </xf>
    <xf numFmtId="0" fontId="7" fillId="0" borderId="7" xfId="0" applyFont="1" applyBorder="1" applyAlignment="1">
      <alignment horizontal="center"/>
    </xf>
    <xf numFmtId="3" fontId="7" fillId="0" borderId="7" xfId="0" applyNumberFormat="1" applyFont="1" applyBorder="1" applyAlignment="1">
      <alignment horizontal="right"/>
    </xf>
    <xf numFmtId="3" fontId="4" fillId="0" borderId="8" xfId="0" applyNumberFormat="1" applyFont="1" applyBorder="1" applyAlignment="1">
      <alignment/>
    </xf>
    <xf numFmtId="3" fontId="4" fillId="0" borderId="10" xfId="0" applyNumberFormat="1" applyFont="1" applyBorder="1" applyAlignment="1">
      <alignment/>
    </xf>
    <xf numFmtId="0" fontId="7" fillId="0" borderId="8" xfId="0" applyFont="1" applyBorder="1" applyAlignment="1">
      <alignment/>
    </xf>
    <xf numFmtId="0" fontId="7" fillId="0" borderId="10" xfId="0" applyFont="1" applyBorder="1" applyAlignment="1">
      <alignment/>
    </xf>
    <xf numFmtId="3" fontId="7" fillId="0" borderId="10" xfId="0" applyNumberFormat="1" applyFont="1" applyBorder="1" applyAlignment="1">
      <alignment/>
    </xf>
    <xf numFmtId="3" fontId="7" fillId="0" borderId="7" xfId="0" applyNumberFormat="1" applyFont="1" applyBorder="1" applyAlignment="1">
      <alignment/>
    </xf>
    <xf numFmtId="3" fontId="4" fillId="0" borderId="9" xfId="0" applyNumberFormat="1" applyFont="1" applyBorder="1" applyAlignment="1">
      <alignment/>
    </xf>
    <xf numFmtId="3" fontId="7" fillId="0" borderId="6" xfId="0" applyNumberFormat="1" applyFont="1" applyBorder="1" applyAlignment="1">
      <alignment/>
    </xf>
    <xf numFmtId="0" fontId="7" fillId="0" borderId="4" xfId="0" applyFont="1" applyBorder="1" applyAlignment="1">
      <alignment horizontal="left"/>
    </xf>
    <xf numFmtId="0" fontId="4" fillId="0" borderId="6" xfId="0" applyFont="1" applyBorder="1" applyAlignment="1">
      <alignment horizontal="left"/>
    </xf>
    <xf numFmtId="3" fontId="7" fillId="0" borderId="2" xfId="0" applyNumberFormat="1" applyFont="1" applyBorder="1" applyAlignment="1">
      <alignment/>
    </xf>
    <xf numFmtId="0" fontId="7" fillId="0" borderId="4" xfId="0" applyFont="1" applyBorder="1" applyAlignment="1">
      <alignment horizontal="right"/>
    </xf>
    <xf numFmtId="3" fontId="7" fillId="0" borderId="5" xfId="0" applyNumberFormat="1" applyFont="1" applyBorder="1" applyAlignment="1">
      <alignment/>
    </xf>
    <xf numFmtId="0" fontId="7" fillId="0" borderId="9" xfId="0" applyFont="1" applyBorder="1" applyAlignment="1">
      <alignment/>
    </xf>
    <xf numFmtId="3" fontId="7" fillId="0" borderId="4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  <xf numFmtId="3" fontId="4" fillId="0" borderId="2" xfId="0" applyNumberFormat="1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2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13" xfId="0" applyFont="1" applyBorder="1" applyAlignment="1">
      <alignment/>
    </xf>
    <xf numFmtId="0" fontId="7" fillId="0" borderId="11" xfId="0" applyFont="1" applyBorder="1" applyAlignment="1">
      <alignment/>
    </xf>
    <xf numFmtId="0" fontId="7" fillId="0" borderId="14" xfId="0" applyFont="1" applyBorder="1" applyAlignment="1">
      <alignment/>
    </xf>
    <xf numFmtId="0" fontId="4" fillId="0" borderId="14" xfId="0" applyFont="1" applyBorder="1" applyAlignment="1">
      <alignment/>
    </xf>
    <xf numFmtId="0" fontId="7" fillId="0" borderId="4" xfId="0" applyFont="1" applyBorder="1" applyAlignment="1">
      <alignment horizontal="center"/>
    </xf>
    <xf numFmtId="0" fontId="7" fillId="0" borderId="15" xfId="0" applyFont="1" applyBorder="1" applyAlignment="1">
      <alignment/>
    </xf>
    <xf numFmtId="3" fontId="4" fillId="0" borderId="14" xfId="0" applyNumberFormat="1" applyFont="1" applyBorder="1" applyAlignment="1">
      <alignment/>
    </xf>
    <xf numFmtId="0" fontId="7" fillId="0" borderId="6" xfId="0" applyFont="1" applyBorder="1" applyAlignment="1">
      <alignment horizontal="right"/>
    </xf>
    <xf numFmtId="0" fontId="7" fillId="0" borderId="9" xfId="0" applyFont="1" applyBorder="1" applyAlignment="1">
      <alignment horizontal="right"/>
    </xf>
    <xf numFmtId="0" fontId="7" fillId="0" borderId="11" xfId="0" applyFont="1" applyBorder="1" applyAlignment="1">
      <alignment horizontal="right"/>
    </xf>
    <xf numFmtId="0" fontId="7" fillId="0" borderId="15" xfId="0" applyFont="1" applyBorder="1" applyAlignment="1">
      <alignment horizontal="right"/>
    </xf>
    <xf numFmtId="0" fontId="7" fillId="0" borderId="13" xfId="0" applyFont="1" applyBorder="1" applyAlignment="1">
      <alignment horizontal="right"/>
    </xf>
    <xf numFmtId="0" fontId="7" fillId="0" borderId="14" xfId="0" applyFont="1" applyBorder="1" applyAlignment="1">
      <alignment horizontal="right"/>
    </xf>
    <xf numFmtId="3" fontId="7" fillId="0" borderId="14" xfId="0" applyNumberFormat="1" applyFont="1" applyBorder="1" applyAlignment="1">
      <alignment/>
    </xf>
    <xf numFmtId="0" fontId="7" fillId="0" borderId="7" xfId="0" applyFont="1" applyBorder="1" applyAlignment="1">
      <alignment horizontal="right"/>
    </xf>
    <xf numFmtId="0" fontId="7" fillId="0" borderId="5" xfId="0" applyFont="1" applyBorder="1" applyAlignment="1">
      <alignment horizontal="right"/>
    </xf>
    <xf numFmtId="0" fontId="7" fillId="0" borderId="6" xfId="0" applyFont="1" applyBorder="1" applyAlignment="1">
      <alignment horizontal="center"/>
    </xf>
    <xf numFmtId="3" fontId="7" fillId="0" borderId="13" xfId="0" applyNumberFormat="1" applyFont="1" applyBorder="1" applyAlignment="1">
      <alignment/>
    </xf>
    <xf numFmtId="3" fontId="7" fillId="0" borderId="11" xfId="0" applyNumberFormat="1" applyFont="1" applyBorder="1" applyAlignment="1">
      <alignment/>
    </xf>
    <xf numFmtId="3" fontId="7" fillId="0" borderId="8" xfId="0" applyNumberFormat="1" applyFont="1" applyBorder="1" applyAlignment="1">
      <alignment/>
    </xf>
    <xf numFmtId="3" fontId="4" fillId="0" borderId="9" xfId="0" applyNumberFormat="1" applyFont="1" applyBorder="1" applyAlignment="1">
      <alignment horizontal="right"/>
    </xf>
    <xf numFmtId="3" fontId="4" fillId="0" borderId="2" xfId="0" applyNumberFormat="1" applyFont="1" applyBorder="1" applyAlignment="1">
      <alignment horizontal="right"/>
    </xf>
    <xf numFmtId="3" fontId="4" fillId="0" borderId="6" xfId="0" applyNumberFormat="1" applyFont="1" applyBorder="1" applyAlignment="1">
      <alignment horizontal="right"/>
    </xf>
    <xf numFmtId="0" fontId="4" fillId="0" borderId="9" xfId="0" applyFont="1" applyBorder="1" applyAlignment="1">
      <alignment horizontal="center"/>
    </xf>
    <xf numFmtId="3" fontId="4" fillId="0" borderId="7" xfId="0" applyNumberFormat="1" applyFont="1" applyBorder="1" applyAlignment="1">
      <alignment/>
    </xf>
    <xf numFmtId="3" fontId="7" fillId="0" borderId="6" xfId="0" applyNumberFormat="1" applyFont="1" applyBorder="1" applyAlignment="1">
      <alignment horizontal="right"/>
    </xf>
    <xf numFmtId="3" fontId="7" fillId="0" borderId="9" xfId="0" applyNumberFormat="1" applyFont="1" applyBorder="1" applyAlignment="1">
      <alignment horizontal="right"/>
    </xf>
    <xf numFmtId="3" fontId="7" fillId="0" borderId="2" xfId="0" applyNumberFormat="1" applyFont="1" applyBorder="1" applyAlignment="1">
      <alignment horizontal="right"/>
    </xf>
    <xf numFmtId="3" fontId="7" fillId="0" borderId="4" xfId="0" applyNumberFormat="1" applyFont="1" applyBorder="1" applyAlignment="1">
      <alignment horizontal="right"/>
    </xf>
    <xf numFmtId="3" fontId="7" fillId="0" borderId="10" xfId="0" applyNumberFormat="1" applyFont="1" applyBorder="1" applyAlignment="1">
      <alignment/>
    </xf>
    <xf numFmtId="3" fontId="7" fillId="0" borderId="9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83"/>
  <sheetViews>
    <sheetView tabSelected="1" view="pageBreakPreview" zoomScale="75" zoomScaleNormal="75" zoomScaleSheetLayoutView="75" workbookViewId="0" topLeftCell="A150">
      <selection activeCell="D160" sqref="D160"/>
    </sheetView>
  </sheetViews>
  <sheetFormatPr defaultColWidth="9.00390625" defaultRowHeight="12.75"/>
  <cols>
    <col min="1" max="1" width="5.875" style="0" customWidth="1"/>
    <col min="2" max="2" width="8.25390625" style="0" customWidth="1"/>
    <col min="3" max="3" width="7.375" style="0" customWidth="1"/>
    <col min="4" max="4" width="33.375" style="0" customWidth="1"/>
    <col min="5" max="5" width="21.125" style="0" customWidth="1"/>
    <col min="6" max="6" width="18.625" style="0" customWidth="1"/>
    <col min="7" max="7" width="18.25390625" style="0" customWidth="1"/>
    <col min="8" max="10" width="10.125" style="0" customWidth="1"/>
  </cols>
  <sheetData>
    <row r="1" spans="1:10" ht="15">
      <c r="A1" s="90"/>
      <c r="B1" s="90"/>
      <c r="C1" s="90"/>
      <c r="D1" s="90"/>
      <c r="E1" s="90"/>
      <c r="F1" s="90"/>
      <c r="G1" s="90" t="s">
        <v>164</v>
      </c>
      <c r="H1" s="90"/>
      <c r="I1" s="90"/>
      <c r="J1" s="90"/>
    </row>
    <row r="2" spans="1:7" ht="15.75">
      <c r="A2" s="90"/>
      <c r="B2" s="90"/>
      <c r="C2" s="90"/>
      <c r="D2" s="91" t="s">
        <v>131</v>
      </c>
      <c r="E2" s="90"/>
      <c r="F2" s="90"/>
      <c r="G2" s="90" t="s">
        <v>250</v>
      </c>
    </row>
    <row r="3" spans="1:10" ht="15.75">
      <c r="A3" s="90"/>
      <c r="B3" s="90"/>
      <c r="C3" s="90"/>
      <c r="D3" s="91" t="s">
        <v>241</v>
      </c>
      <c r="E3" s="90"/>
      <c r="F3" s="90"/>
      <c r="G3" s="90" t="s">
        <v>233</v>
      </c>
      <c r="H3" s="1"/>
      <c r="I3" s="1"/>
      <c r="J3" s="1"/>
    </row>
    <row r="4" spans="1:7" ht="16.5" thickBot="1">
      <c r="A4" s="90"/>
      <c r="B4" s="90"/>
      <c r="C4" s="90"/>
      <c r="D4" s="1"/>
      <c r="E4" s="90"/>
      <c r="F4" s="90"/>
      <c r="G4" s="90" t="s">
        <v>251</v>
      </c>
    </row>
    <row r="5" spans="1:10" ht="18.75">
      <c r="A5" s="4" t="s">
        <v>0</v>
      </c>
      <c r="B5" s="4" t="s">
        <v>1</v>
      </c>
      <c r="C5" s="4" t="s">
        <v>45</v>
      </c>
      <c r="D5" s="4" t="s">
        <v>2</v>
      </c>
      <c r="E5" s="4" t="s">
        <v>238</v>
      </c>
      <c r="F5" s="4" t="s">
        <v>139</v>
      </c>
      <c r="G5" s="4" t="s">
        <v>242</v>
      </c>
      <c r="H5" s="93"/>
      <c r="I5" s="93"/>
      <c r="J5" s="93"/>
    </row>
    <row r="6" spans="1:10" ht="18.75">
      <c r="A6" s="7"/>
      <c r="B6" s="7"/>
      <c r="C6" s="7"/>
      <c r="D6" s="7"/>
      <c r="E6" s="7" t="s">
        <v>170</v>
      </c>
      <c r="F6" s="7" t="s">
        <v>177</v>
      </c>
      <c r="G6" s="7" t="s">
        <v>243</v>
      </c>
      <c r="H6" s="94"/>
      <c r="I6" s="94"/>
      <c r="J6" s="94"/>
    </row>
    <row r="7" spans="1:10" ht="20.25" customHeight="1" thickBot="1">
      <c r="A7" s="10">
        <v>1</v>
      </c>
      <c r="B7" s="10">
        <v>2</v>
      </c>
      <c r="C7" s="10">
        <v>3</v>
      </c>
      <c r="D7" s="10">
        <v>4</v>
      </c>
      <c r="E7" s="10">
        <v>5</v>
      </c>
      <c r="F7" s="10">
        <v>6</v>
      </c>
      <c r="G7" s="155">
        <v>7</v>
      </c>
      <c r="H7" s="95"/>
      <c r="I7" s="95"/>
      <c r="J7" s="95"/>
    </row>
    <row r="8" spans="1:10" ht="21.75" customHeight="1">
      <c r="A8" s="12"/>
      <c r="B8" s="12"/>
      <c r="C8" s="12"/>
      <c r="D8" s="103" t="s">
        <v>47</v>
      </c>
      <c r="E8" s="99">
        <f>E9+E14+E32+E39+E58+E66+E109+E120+E130+E135+E155+E169+E175+E53</f>
        <v>31266456</v>
      </c>
      <c r="F8" s="99">
        <f>F9+F14+F32+F39+F58+F66+F109+F120+F130+F135+F155+F169+F175+F53</f>
        <v>35096695</v>
      </c>
      <c r="G8" s="154">
        <f>F8/E8*100</f>
        <v>112.25031388271188</v>
      </c>
      <c r="H8" s="96"/>
      <c r="I8" s="96"/>
      <c r="J8" s="96"/>
    </row>
    <row r="9" spans="1:10" ht="21.75" customHeight="1">
      <c r="A9" s="17">
        <v>600</v>
      </c>
      <c r="B9" s="104"/>
      <c r="C9" s="17"/>
      <c r="D9" s="105" t="s">
        <v>132</v>
      </c>
      <c r="E9" s="106">
        <v>140000</v>
      </c>
      <c r="F9" s="106">
        <v>200000</v>
      </c>
      <c r="G9" s="154">
        <f aca="true" t="shared" si="0" ref="G9:G72">F9/E9*100</f>
        <v>142.85714285714286</v>
      </c>
      <c r="H9" s="97"/>
      <c r="I9" s="97"/>
      <c r="J9" s="97"/>
    </row>
    <row r="10" spans="1:10" ht="21.75" customHeight="1">
      <c r="A10" s="23"/>
      <c r="B10" s="104">
        <v>60014</v>
      </c>
      <c r="C10" s="17"/>
      <c r="D10" s="107" t="s">
        <v>133</v>
      </c>
      <c r="E10" s="108">
        <v>140000</v>
      </c>
      <c r="F10" s="108">
        <v>200000</v>
      </c>
      <c r="G10" s="157">
        <f t="shared" si="0"/>
        <v>142.85714285714286</v>
      </c>
      <c r="H10" s="97"/>
      <c r="I10" s="97"/>
      <c r="J10" s="97"/>
    </row>
    <row r="11" spans="1:10" ht="21.75" customHeight="1">
      <c r="A11" s="23"/>
      <c r="B11" s="109"/>
      <c r="C11" s="146">
        <v>2320</v>
      </c>
      <c r="D11" s="48" t="s">
        <v>210</v>
      </c>
      <c r="E11" s="110">
        <v>140000</v>
      </c>
      <c r="F11" s="110">
        <v>200000</v>
      </c>
      <c r="G11" s="158">
        <f t="shared" si="0"/>
        <v>142.85714285714286</v>
      </c>
      <c r="H11" s="97"/>
      <c r="I11" s="97"/>
      <c r="J11" s="97"/>
    </row>
    <row r="12" spans="1:10" ht="21.75" customHeight="1">
      <c r="A12" s="23"/>
      <c r="B12" s="109"/>
      <c r="C12" s="109"/>
      <c r="D12" s="47" t="s">
        <v>209</v>
      </c>
      <c r="E12" s="110"/>
      <c r="F12" s="110"/>
      <c r="G12" s="153"/>
      <c r="H12" s="97"/>
      <c r="I12" s="97"/>
      <c r="J12" s="97"/>
    </row>
    <row r="13" spans="1:10" ht="18.75">
      <c r="A13" s="30">
        <v>700</v>
      </c>
      <c r="B13" s="30"/>
      <c r="C13" s="30"/>
      <c r="D13" s="30" t="s">
        <v>8</v>
      </c>
      <c r="E13" s="111"/>
      <c r="F13" s="111"/>
      <c r="G13" s="152"/>
      <c r="H13" s="97"/>
      <c r="I13" s="97"/>
      <c r="J13" s="97"/>
    </row>
    <row r="14" spans="1:10" ht="18.75">
      <c r="A14" s="34"/>
      <c r="B14" s="34"/>
      <c r="C14" s="34"/>
      <c r="D14" s="34" t="s">
        <v>9</v>
      </c>
      <c r="E14" s="112">
        <f>E30+E16</f>
        <v>6080480</v>
      </c>
      <c r="F14" s="112">
        <f>F30+F16</f>
        <v>3470000</v>
      </c>
      <c r="G14" s="153">
        <f t="shared" si="0"/>
        <v>57.06786306344236</v>
      </c>
      <c r="H14" s="98"/>
      <c r="I14" s="98"/>
      <c r="J14" s="98"/>
    </row>
    <row r="15" spans="1:10" ht="18.75">
      <c r="A15" s="47"/>
      <c r="B15" s="113">
        <v>70005</v>
      </c>
      <c r="C15" s="113"/>
      <c r="D15" s="113" t="s">
        <v>11</v>
      </c>
      <c r="E15" s="101"/>
      <c r="F15" s="101"/>
      <c r="G15" s="152"/>
      <c r="H15" s="97"/>
      <c r="I15" s="97"/>
      <c r="J15" s="97"/>
    </row>
    <row r="16" spans="1:10" ht="18.75">
      <c r="A16" s="47"/>
      <c r="B16" s="114"/>
      <c r="C16" s="114"/>
      <c r="D16" s="114" t="s">
        <v>12</v>
      </c>
      <c r="E16" s="115">
        <f>E19+E20+E21+E23+E26+E28</f>
        <v>5462057</v>
      </c>
      <c r="F16" s="115">
        <f>F19+F20+F21+F23+F26+F28</f>
        <v>2755000</v>
      </c>
      <c r="G16" s="159">
        <f t="shared" si="0"/>
        <v>50.4388731205112</v>
      </c>
      <c r="H16" s="97"/>
      <c r="I16" s="97"/>
      <c r="J16" s="97"/>
    </row>
    <row r="17" spans="1:10" ht="18.75">
      <c r="A17" s="48"/>
      <c r="B17" s="48"/>
      <c r="C17" s="122" t="s">
        <v>181</v>
      </c>
      <c r="D17" s="48" t="s">
        <v>64</v>
      </c>
      <c r="E17" s="116"/>
      <c r="F17" s="116"/>
      <c r="G17" s="158"/>
      <c r="H17" s="97"/>
      <c r="I17" s="97"/>
      <c r="J17" s="97"/>
    </row>
    <row r="18" spans="1:10" ht="18.75">
      <c r="A18" s="48"/>
      <c r="B18" s="48"/>
      <c r="C18" s="122"/>
      <c r="D18" s="48" t="s">
        <v>65</v>
      </c>
      <c r="E18" s="116"/>
      <c r="F18" s="116"/>
      <c r="G18" s="160"/>
      <c r="H18" s="97"/>
      <c r="I18" s="97"/>
      <c r="J18" s="97"/>
    </row>
    <row r="19" spans="1:10" ht="18.75">
      <c r="A19" s="48"/>
      <c r="B19" s="48"/>
      <c r="C19" s="122"/>
      <c r="D19" s="48" t="s">
        <v>66</v>
      </c>
      <c r="E19" s="116">
        <v>217642</v>
      </c>
      <c r="F19" s="116">
        <v>200000</v>
      </c>
      <c r="G19" s="160">
        <f t="shared" si="0"/>
        <v>91.89402780713282</v>
      </c>
      <c r="H19" s="97"/>
      <c r="I19" s="97"/>
      <c r="J19" s="97"/>
    </row>
    <row r="20" spans="1:10" ht="18.75">
      <c r="A20" s="48"/>
      <c r="B20" s="48"/>
      <c r="C20" s="122" t="s">
        <v>182</v>
      </c>
      <c r="D20" s="48" t="s">
        <v>62</v>
      </c>
      <c r="E20" s="116">
        <v>26847</v>
      </c>
      <c r="F20" s="116">
        <v>10000</v>
      </c>
      <c r="G20" s="160">
        <f t="shared" si="0"/>
        <v>37.248109658434835</v>
      </c>
      <c r="H20" s="97"/>
      <c r="I20" s="97"/>
      <c r="J20" s="97"/>
    </row>
    <row r="21" spans="1:10" ht="18.75">
      <c r="A21" s="48"/>
      <c r="B21" s="48"/>
      <c r="C21" s="122" t="s">
        <v>183</v>
      </c>
      <c r="D21" s="48" t="s">
        <v>148</v>
      </c>
      <c r="E21" s="116">
        <v>248174</v>
      </c>
      <c r="F21" s="116">
        <v>250000</v>
      </c>
      <c r="G21" s="160">
        <f t="shared" si="0"/>
        <v>100.73577409398244</v>
      </c>
      <c r="H21" s="97"/>
      <c r="I21" s="97"/>
      <c r="J21" s="97"/>
    </row>
    <row r="22" spans="1:10" ht="18.75">
      <c r="A22" s="48"/>
      <c r="B22" s="48"/>
      <c r="C22" s="122" t="s">
        <v>184</v>
      </c>
      <c r="D22" s="48" t="s">
        <v>141</v>
      </c>
      <c r="E22" s="116"/>
      <c r="F22" s="116"/>
      <c r="G22" s="99"/>
      <c r="H22" s="97"/>
      <c r="I22" s="97"/>
      <c r="J22" s="97"/>
    </row>
    <row r="23" spans="1:10" ht="18.75">
      <c r="A23" s="48"/>
      <c r="B23" s="48"/>
      <c r="C23" s="122"/>
      <c r="D23" s="48" t="s">
        <v>211</v>
      </c>
      <c r="E23" s="116"/>
      <c r="F23" s="116"/>
      <c r="G23" s="99"/>
      <c r="H23" s="97"/>
      <c r="I23" s="97"/>
      <c r="J23" s="97"/>
    </row>
    <row r="24" spans="1:10" ht="18.75">
      <c r="A24" s="48"/>
      <c r="B24" s="48"/>
      <c r="C24" s="122" t="s">
        <v>185</v>
      </c>
      <c r="D24" s="48" t="s">
        <v>69</v>
      </c>
      <c r="E24" s="116"/>
      <c r="F24" s="116"/>
      <c r="G24" s="99"/>
      <c r="H24" s="97"/>
      <c r="I24" s="97"/>
      <c r="J24" s="97"/>
    </row>
    <row r="25" spans="1:10" ht="18.75">
      <c r="A25" s="48"/>
      <c r="B25" s="48"/>
      <c r="C25" s="122"/>
      <c r="D25" s="48" t="s">
        <v>70</v>
      </c>
      <c r="E25" s="116"/>
      <c r="F25" s="116"/>
      <c r="G25" s="99"/>
      <c r="H25" s="97"/>
      <c r="I25" s="97"/>
      <c r="J25" s="97"/>
    </row>
    <row r="26" spans="1:10" ht="18.75">
      <c r="A26" s="48"/>
      <c r="B26" s="48"/>
      <c r="C26" s="122"/>
      <c r="D26" s="48" t="s">
        <v>71</v>
      </c>
      <c r="E26" s="116">
        <v>4965630</v>
      </c>
      <c r="F26" s="116">
        <v>2290000</v>
      </c>
      <c r="G26" s="160">
        <f t="shared" si="0"/>
        <v>46.1170083151584</v>
      </c>
      <c r="H26" s="97"/>
      <c r="I26" s="97"/>
      <c r="J26" s="97"/>
    </row>
    <row r="27" spans="1:10" ht="18.75">
      <c r="A27" s="48"/>
      <c r="B27" s="48"/>
      <c r="C27" s="122" t="s">
        <v>186</v>
      </c>
      <c r="D27" s="48" t="s">
        <v>121</v>
      </c>
      <c r="E27" s="116"/>
      <c r="F27" s="116"/>
      <c r="G27" s="160"/>
      <c r="H27" s="97"/>
      <c r="I27" s="97"/>
      <c r="J27" s="97"/>
    </row>
    <row r="28" spans="1:10" ht="18.75">
      <c r="A28" s="48"/>
      <c r="B28" s="48"/>
      <c r="C28" s="48"/>
      <c r="D28" s="48" t="s">
        <v>122</v>
      </c>
      <c r="E28" s="116">
        <v>3764</v>
      </c>
      <c r="F28" s="116">
        <v>5000</v>
      </c>
      <c r="G28" s="159">
        <f t="shared" si="0"/>
        <v>132.8374070138151</v>
      </c>
      <c r="H28" s="97"/>
      <c r="I28" s="97"/>
      <c r="J28" s="97"/>
    </row>
    <row r="29" spans="1:10" ht="18.75">
      <c r="A29" s="48"/>
      <c r="B29" s="113">
        <v>70021</v>
      </c>
      <c r="C29" s="30"/>
      <c r="D29" s="113" t="s">
        <v>134</v>
      </c>
      <c r="E29" s="111"/>
      <c r="F29" s="111"/>
      <c r="G29" s="158"/>
      <c r="H29" s="98"/>
      <c r="I29" s="98"/>
      <c r="J29" s="98"/>
    </row>
    <row r="30" spans="1:10" ht="18.75">
      <c r="A30" s="48"/>
      <c r="B30" s="34"/>
      <c r="C30" s="34"/>
      <c r="D30" s="114" t="s">
        <v>135</v>
      </c>
      <c r="E30" s="115">
        <v>618423</v>
      </c>
      <c r="F30" s="115">
        <v>715000</v>
      </c>
      <c r="G30" s="159">
        <f t="shared" si="0"/>
        <v>115.61665720712197</v>
      </c>
      <c r="H30" s="97"/>
      <c r="I30" s="97"/>
      <c r="J30" s="97"/>
    </row>
    <row r="31" spans="1:10" ht="18.75">
      <c r="A31" s="48"/>
      <c r="B31" s="38"/>
      <c r="C31" s="47" t="s">
        <v>183</v>
      </c>
      <c r="D31" s="48" t="s">
        <v>67</v>
      </c>
      <c r="E31" s="116">
        <v>618423</v>
      </c>
      <c r="F31" s="116">
        <v>715000</v>
      </c>
      <c r="G31" s="157">
        <f t="shared" si="0"/>
        <v>115.61665720712197</v>
      </c>
      <c r="H31" s="97"/>
      <c r="I31" s="97"/>
      <c r="J31" s="97"/>
    </row>
    <row r="32" spans="1:10" ht="18.75">
      <c r="A32" s="50">
        <v>710</v>
      </c>
      <c r="B32" s="67"/>
      <c r="C32" s="67"/>
      <c r="D32" s="67" t="s">
        <v>73</v>
      </c>
      <c r="E32" s="117">
        <v>1000</v>
      </c>
      <c r="F32" s="117">
        <v>25000</v>
      </c>
      <c r="G32" s="154">
        <f t="shared" si="0"/>
        <v>2500</v>
      </c>
      <c r="H32" s="98"/>
      <c r="I32" s="98"/>
      <c r="J32" s="98"/>
    </row>
    <row r="33" spans="1:10" ht="18.75">
      <c r="A33" s="54"/>
      <c r="B33" s="87">
        <v>71035</v>
      </c>
      <c r="C33" s="50"/>
      <c r="D33" s="87" t="s">
        <v>150</v>
      </c>
      <c r="E33" s="118">
        <v>1000</v>
      </c>
      <c r="F33" s="118">
        <v>25000</v>
      </c>
      <c r="G33" s="157">
        <f t="shared" si="0"/>
        <v>2500</v>
      </c>
      <c r="H33" s="97"/>
      <c r="I33" s="97"/>
      <c r="J33" s="97"/>
    </row>
    <row r="34" spans="1:10" ht="18.75">
      <c r="A34" s="48"/>
      <c r="B34" s="48"/>
      <c r="C34" s="119">
        <v>2020</v>
      </c>
      <c r="D34" s="48" t="s">
        <v>210</v>
      </c>
      <c r="E34" s="116"/>
      <c r="F34" s="116"/>
      <c r="G34" s="152"/>
      <c r="H34" s="97"/>
      <c r="I34" s="97"/>
      <c r="J34" s="97"/>
    </row>
    <row r="35" spans="1:10" ht="18.75">
      <c r="A35" s="48"/>
      <c r="B35" s="48"/>
      <c r="C35" s="119"/>
      <c r="D35" s="48" t="s">
        <v>213</v>
      </c>
      <c r="E35" s="116"/>
      <c r="F35" s="116"/>
      <c r="G35" s="99"/>
      <c r="H35" s="97"/>
      <c r="I35" s="97"/>
      <c r="J35" s="97"/>
    </row>
    <row r="36" spans="1:10" ht="18.75">
      <c r="A36" s="48"/>
      <c r="B36" s="48"/>
      <c r="C36" s="119"/>
      <c r="D36" s="48" t="s">
        <v>212</v>
      </c>
      <c r="E36" s="116"/>
      <c r="F36" s="116"/>
      <c r="G36" s="99"/>
      <c r="H36" s="97"/>
      <c r="I36" s="97"/>
      <c r="J36" s="97"/>
    </row>
    <row r="37" spans="1:10" ht="18.75">
      <c r="A37" s="48"/>
      <c r="B37" s="48"/>
      <c r="C37" s="119"/>
      <c r="D37" s="48" t="s">
        <v>52</v>
      </c>
      <c r="E37" s="116"/>
      <c r="F37" s="116"/>
      <c r="G37" s="99"/>
      <c r="H37" s="97"/>
      <c r="I37" s="97"/>
      <c r="J37" s="97"/>
    </row>
    <row r="38" spans="1:10" ht="18.75">
      <c r="A38" s="48"/>
      <c r="B38" s="48"/>
      <c r="C38" s="119"/>
      <c r="D38" s="48" t="s">
        <v>152</v>
      </c>
      <c r="E38" s="116">
        <v>1000</v>
      </c>
      <c r="F38" s="116">
        <v>25000</v>
      </c>
      <c r="G38" s="159">
        <f t="shared" si="0"/>
        <v>2500</v>
      </c>
      <c r="H38" s="97"/>
      <c r="I38" s="97"/>
      <c r="J38" s="97"/>
    </row>
    <row r="39" spans="1:10" ht="18.75">
      <c r="A39" s="50">
        <v>750</v>
      </c>
      <c r="B39" s="50"/>
      <c r="C39" s="120"/>
      <c r="D39" s="50" t="s">
        <v>77</v>
      </c>
      <c r="E39" s="102">
        <f>E40+E49</f>
        <v>138176</v>
      </c>
      <c r="F39" s="102">
        <f>F40+F49</f>
        <v>146281</v>
      </c>
      <c r="G39" s="154">
        <f t="shared" si="0"/>
        <v>105.86570750347384</v>
      </c>
      <c r="H39" s="98"/>
      <c r="I39" s="98"/>
      <c r="J39" s="98"/>
    </row>
    <row r="40" spans="1:10" ht="18.75">
      <c r="A40" s="48"/>
      <c r="B40" s="74">
        <v>75011</v>
      </c>
      <c r="C40" s="74"/>
      <c r="D40" s="74" t="s">
        <v>33</v>
      </c>
      <c r="E40" s="121">
        <v>106781</v>
      </c>
      <c r="F40" s="121">
        <f>F46+F48</f>
        <v>111281</v>
      </c>
      <c r="G40" s="157">
        <f t="shared" si="0"/>
        <v>104.2142328691434</v>
      </c>
      <c r="H40" s="97"/>
      <c r="I40" s="97"/>
      <c r="J40" s="97"/>
    </row>
    <row r="41" spans="1:10" ht="18.75">
      <c r="A41" s="48"/>
      <c r="B41" s="48"/>
      <c r="C41" s="122">
        <v>2010</v>
      </c>
      <c r="D41" s="48" t="s">
        <v>3</v>
      </c>
      <c r="E41" s="47"/>
      <c r="F41" s="47"/>
      <c r="G41" s="152"/>
      <c r="H41" s="97"/>
      <c r="I41" s="97"/>
      <c r="J41" s="97"/>
    </row>
    <row r="42" spans="1:10" ht="18.75">
      <c r="A42" s="48"/>
      <c r="B42" s="48"/>
      <c r="C42" s="48"/>
      <c r="D42" s="48" t="s">
        <v>5</v>
      </c>
      <c r="E42" s="47"/>
      <c r="F42" s="47"/>
      <c r="G42" s="99"/>
      <c r="H42" s="97"/>
      <c r="I42" s="97"/>
      <c r="J42" s="97"/>
    </row>
    <row r="43" spans="1:10" ht="18.75">
      <c r="A43" s="48"/>
      <c r="B43" s="48"/>
      <c r="C43" s="48"/>
      <c r="D43" s="48" t="s">
        <v>78</v>
      </c>
      <c r="E43" s="47"/>
      <c r="F43" s="47"/>
      <c r="G43" s="99"/>
      <c r="H43" s="97"/>
      <c r="I43" s="97"/>
      <c r="J43" s="97"/>
    </row>
    <row r="44" spans="1:10" ht="18.75">
      <c r="A44" s="48"/>
      <c r="B44" s="48"/>
      <c r="C44" s="48"/>
      <c r="D44" s="48" t="s">
        <v>79</v>
      </c>
      <c r="E44" s="47"/>
      <c r="F44" s="47"/>
      <c r="G44" s="99"/>
      <c r="H44" s="97"/>
      <c r="I44" s="97"/>
      <c r="J44" s="97"/>
    </row>
    <row r="45" spans="1:10" ht="18.75">
      <c r="A45" s="48"/>
      <c r="B45" s="48"/>
      <c r="C45" s="48"/>
      <c r="D45" s="48" t="s">
        <v>4</v>
      </c>
      <c r="E45" s="47"/>
      <c r="F45" s="47"/>
      <c r="G45" s="99"/>
      <c r="H45" s="97"/>
      <c r="I45" s="97"/>
      <c r="J45" s="97"/>
    </row>
    <row r="46" spans="1:10" ht="18.75">
      <c r="A46" s="48"/>
      <c r="B46" s="48"/>
      <c r="C46" s="48"/>
      <c r="D46" s="48" t="s">
        <v>6</v>
      </c>
      <c r="E46" s="116">
        <v>104941</v>
      </c>
      <c r="F46" s="116">
        <v>108281</v>
      </c>
      <c r="G46" s="160">
        <f t="shared" si="0"/>
        <v>103.18274077815153</v>
      </c>
      <c r="H46" s="97"/>
      <c r="I46" s="97"/>
      <c r="J46" s="97"/>
    </row>
    <row r="47" spans="1:10" ht="18.75">
      <c r="A47" s="48"/>
      <c r="B47" s="48"/>
      <c r="C47" s="48">
        <v>2360</v>
      </c>
      <c r="D47" s="48" t="s">
        <v>214</v>
      </c>
      <c r="E47" s="116"/>
      <c r="F47" s="116"/>
      <c r="G47" s="160"/>
      <c r="H47" s="97"/>
      <c r="I47" s="97"/>
      <c r="J47" s="97"/>
    </row>
    <row r="48" spans="1:10" ht="18.75">
      <c r="A48" s="48"/>
      <c r="B48" s="48"/>
      <c r="C48" s="48"/>
      <c r="D48" s="48" t="s">
        <v>245</v>
      </c>
      <c r="E48" s="116">
        <v>2937</v>
      </c>
      <c r="F48" s="116">
        <v>3000</v>
      </c>
      <c r="G48" s="159">
        <f t="shared" si="0"/>
        <v>102.14504596527067</v>
      </c>
      <c r="H48" s="97"/>
      <c r="I48" s="97"/>
      <c r="J48" s="97"/>
    </row>
    <row r="49" spans="1:10" ht="18.75">
      <c r="A49" s="48"/>
      <c r="B49" s="87">
        <v>75023</v>
      </c>
      <c r="C49" s="87"/>
      <c r="D49" s="87" t="s">
        <v>34</v>
      </c>
      <c r="E49" s="123">
        <f>E50+E51</f>
        <v>31395</v>
      </c>
      <c r="F49" s="123">
        <f>F50+F51</f>
        <v>35000</v>
      </c>
      <c r="G49" s="154">
        <f t="shared" si="0"/>
        <v>111.48272017837235</v>
      </c>
      <c r="H49" s="97"/>
      <c r="I49" s="97"/>
      <c r="J49" s="97"/>
    </row>
    <row r="50" spans="1:10" ht="18.75">
      <c r="A50" s="48"/>
      <c r="B50" s="48"/>
      <c r="C50" s="48" t="s">
        <v>187</v>
      </c>
      <c r="D50" s="48" t="s">
        <v>82</v>
      </c>
      <c r="E50" s="116">
        <v>9617</v>
      </c>
      <c r="F50" s="116">
        <v>15000</v>
      </c>
      <c r="G50" s="158">
        <f t="shared" si="0"/>
        <v>155.97379640220444</v>
      </c>
      <c r="H50" s="97"/>
      <c r="I50" s="97"/>
      <c r="J50" s="97"/>
    </row>
    <row r="51" spans="1:10" ht="18.75">
      <c r="A51" s="48"/>
      <c r="B51" s="48"/>
      <c r="C51" s="48" t="s">
        <v>188</v>
      </c>
      <c r="D51" s="48" t="s">
        <v>84</v>
      </c>
      <c r="E51" s="116">
        <v>21778</v>
      </c>
      <c r="F51" s="116">
        <v>20000</v>
      </c>
      <c r="G51" s="159">
        <f t="shared" si="0"/>
        <v>91.8357975939021</v>
      </c>
      <c r="H51" s="97"/>
      <c r="I51" s="97"/>
      <c r="J51" s="97"/>
    </row>
    <row r="52" spans="1:10" ht="18.75">
      <c r="A52" s="67">
        <v>751</v>
      </c>
      <c r="B52" s="67"/>
      <c r="C52" s="67"/>
      <c r="D52" s="67" t="s">
        <v>85</v>
      </c>
      <c r="E52" s="111"/>
      <c r="F52" s="111"/>
      <c r="G52" s="152"/>
      <c r="H52" s="98"/>
      <c r="I52" s="98"/>
      <c r="J52" s="98"/>
    </row>
    <row r="53" spans="1:10" ht="18.75">
      <c r="A53" s="68"/>
      <c r="B53" s="68"/>
      <c r="C53" s="68"/>
      <c r="D53" s="68" t="s">
        <v>86</v>
      </c>
      <c r="E53" s="112">
        <f>E55+E57</f>
        <v>24794</v>
      </c>
      <c r="F53" s="112">
        <f>F55+F57</f>
        <v>2929</v>
      </c>
      <c r="G53" s="153">
        <f t="shared" si="0"/>
        <v>11.81334193756554</v>
      </c>
      <c r="H53" s="98"/>
      <c r="I53" s="98"/>
      <c r="J53" s="98"/>
    </row>
    <row r="54" spans="1:10" ht="18.75">
      <c r="A54" s="124"/>
      <c r="B54" s="124">
        <v>75101</v>
      </c>
      <c r="C54" s="124"/>
      <c r="D54" s="124" t="s">
        <v>85</v>
      </c>
      <c r="E54" s="101"/>
      <c r="F54" s="101"/>
      <c r="G54" s="152"/>
      <c r="H54" s="97"/>
      <c r="I54" s="97"/>
      <c r="J54" s="97"/>
    </row>
    <row r="55" spans="1:10" ht="18.75">
      <c r="A55" s="48"/>
      <c r="B55" s="74"/>
      <c r="C55" s="74"/>
      <c r="D55" s="74" t="s">
        <v>86</v>
      </c>
      <c r="E55" s="115">
        <v>2942</v>
      </c>
      <c r="F55" s="115">
        <v>2929</v>
      </c>
      <c r="G55" s="159">
        <f t="shared" si="0"/>
        <v>99.5581237253569</v>
      </c>
      <c r="H55" s="97"/>
      <c r="I55" s="97"/>
      <c r="J55" s="97"/>
    </row>
    <row r="56" spans="1:10" ht="18.75">
      <c r="A56" s="48"/>
      <c r="B56" s="48"/>
      <c r="C56" s="87">
        <v>2010</v>
      </c>
      <c r="D56" s="48" t="s">
        <v>51</v>
      </c>
      <c r="E56" s="125">
        <v>2942</v>
      </c>
      <c r="F56" s="125">
        <v>2929</v>
      </c>
      <c r="G56" s="157">
        <f t="shared" si="0"/>
        <v>99.5581237253569</v>
      </c>
      <c r="H56" s="97"/>
      <c r="I56" s="97"/>
      <c r="J56" s="97"/>
    </row>
    <row r="57" spans="1:10" ht="18.75">
      <c r="A57" s="74"/>
      <c r="B57" s="87">
        <v>75113</v>
      </c>
      <c r="C57" s="87">
        <v>2010</v>
      </c>
      <c r="D57" s="87" t="s">
        <v>231</v>
      </c>
      <c r="E57" s="118">
        <v>21852</v>
      </c>
      <c r="F57" s="118"/>
      <c r="G57" s="157">
        <f t="shared" si="0"/>
        <v>0</v>
      </c>
      <c r="H57" s="97"/>
      <c r="I57" s="97"/>
      <c r="J57" s="97"/>
    </row>
    <row r="58" spans="1:10" ht="18.75">
      <c r="A58" s="50">
        <v>754</v>
      </c>
      <c r="B58" s="50"/>
      <c r="C58" s="50"/>
      <c r="D58" s="50" t="s">
        <v>35</v>
      </c>
      <c r="E58" s="102">
        <v>2500</v>
      </c>
      <c r="F58" s="102">
        <v>12000</v>
      </c>
      <c r="G58" s="154">
        <f t="shared" si="0"/>
        <v>480</v>
      </c>
      <c r="H58" s="98"/>
      <c r="I58" s="98"/>
      <c r="J58" s="98"/>
    </row>
    <row r="59" spans="1:10" ht="18.75">
      <c r="A59" s="48"/>
      <c r="B59" s="87">
        <v>75414</v>
      </c>
      <c r="C59" s="87"/>
      <c r="D59" s="87" t="s">
        <v>36</v>
      </c>
      <c r="E59" s="118">
        <v>2500</v>
      </c>
      <c r="F59" s="118">
        <f>F60+F61</f>
        <v>12000</v>
      </c>
      <c r="G59" s="160">
        <f t="shared" si="0"/>
        <v>480</v>
      </c>
      <c r="H59" s="97"/>
      <c r="I59" s="97"/>
      <c r="J59" s="97"/>
    </row>
    <row r="60" spans="1:10" ht="18.75">
      <c r="A60" s="48"/>
      <c r="B60" s="48"/>
      <c r="C60" s="48">
        <v>2010</v>
      </c>
      <c r="D60" s="48" t="s">
        <v>160</v>
      </c>
      <c r="E60" s="125">
        <v>2500</v>
      </c>
      <c r="F60" s="125">
        <v>2000</v>
      </c>
      <c r="G60" s="158">
        <f t="shared" si="0"/>
        <v>80</v>
      </c>
      <c r="H60" s="97"/>
      <c r="I60" s="97"/>
      <c r="J60" s="97"/>
    </row>
    <row r="61" spans="1:10" ht="18.75">
      <c r="A61" s="48"/>
      <c r="B61" s="48"/>
      <c r="C61" s="48">
        <v>6310</v>
      </c>
      <c r="D61" s="48" t="s">
        <v>239</v>
      </c>
      <c r="E61" s="125"/>
      <c r="F61" s="125">
        <v>10000</v>
      </c>
      <c r="G61" s="99"/>
      <c r="H61" s="97"/>
      <c r="I61" s="97"/>
      <c r="J61" s="97"/>
    </row>
    <row r="62" spans="1:10" ht="18.75">
      <c r="A62" s="67">
        <v>756</v>
      </c>
      <c r="B62" s="124"/>
      <c r="C62" s="124"/>
      <c r="D62" s="67" t="s">
        <v>215</v>
      </c>
      <c r="E62" s="126"/>
      <c r="F62" s="101"/>
      <c r="G62" s="152"/>
      <c r="H62" s="98"/>
      <c r="I62" s="98"/>
      <c r="J62" s="98"/>
    </row>
    <row r="63" spans="1:10" ht="18.75">
      <c r="A63" s="48"/>
      <c r="B63" s="48"/>
      <c r="C63" s="48"/>
      <c r="D63" s="54" t="s">
        <v>25</v>
      </c>
      <c r="E63" s="125"/>
      <c r="F63" s="116"/>
      <c r="G63" s="99"/>
      <c r="H63" s="98"/>
      <c r="I63" s="98"/>
      <c r="J63" s="98"/>
    </row>
    <row r="64" spans="1:10" ht="18.75">
      <c r="A64" s="48"/>
      <c r="B64" s="48"/>
      <c r="C64" s="48"/>
      <c r="D64" s="54" t="s">
        <v>217</v>
      </c>
      <c r="E64" s="125"/>
      <c r="F64" s="116"/>
      <c r="G64" s="99"/>
      <c r="H64" s="98"/>
      <c r="I64" s="98"/>
      <c r="J64" s="98"/>
    </row>
    <row r="65" spans="1:10" ht="18.75">
      <c r="A65" s="48"/>
      <c r="B65" s="48"/>
      <c r="C65" s="48"/>
      <c r="D65" s="54" t="s">
        <v>216</v>
      </c>
      <c r="E65" s="100"/>
      <c r="F65" s="156"/>
      <c r="G65" s="99"/>
      <c r="H65" s="98"/>
      <c r="I65" s="98"/>
      <c r="J65" s="98"/>
    </row>
    <row r="66" spans="1:10" ht="18.75">
      <c r="A66" s="74"/>
      <c r="B66" s="74"/>
      <c r="C66" s="74"/>
      <c r="D66" s="68" t="s">
        <v>189</v>
      </c>
      <c r="E66" s="100">
        <f>E68+E102+E77+E106+E90</f>
        <v>13322333</v>
      </c>
      <c r="F66" s="112">
        <f>F68+F102+F77+F106+F90</f>
        <v>14595650</v>
      </c>
      <c r="G66" s="153">
        <f t="shared" si="0"/>
        <v>109.55776289333107</v>
      </c>
      <c r="H66" s="98"/>
      <c r="I66" s="98"/>
      <c r="J66" s="98"/>
    </row>
    <row r="67" spans="1:10" ht="18.75">
      <c r="A67" s="48"/>
      <c r="B67" s="48">
        <v>75601</v>
      </c>
      <c r="C67" s="48"/>
      <c r="D67" s="48" t="s">
        <v>218</v>
      </c>
      <c r="E67" s="126"/>
      <c r="F67" s="116"/>
      <c r="G67" s="99"/>
      <c r="H67" s="97"/>
      <c r="I67" s="97"/>
      <c r="J67" s="97"/>
    </row>
    <row r="68" spans="1:10" ht="18.75">
      <c r="A68" s="48"/>
      <c r="B68" s="74"/>
      <c r="C68" s="74"/>
      <c r="D68" s="48" t="s">
        <v>25</v>
      </c>
      <c r="E68" s="121">
        <f>E71+E72</f>
        <v>138494</v>
      </c>
      <c r="F68" s="121">
        <f>F71+F72</f>
        <v>140000</v>
      </c>
      <c r="G68" s="159">
        <f t="shared" si="0"/>
        <v>101.08741172902798</v>
      </c>
      <c r="H68" s="97"/>
      <c r="I68" s="97"/>
      <c r="J68" s="97"/>
    </row>
    <row r="69" spans="1:10" ht="18.75">
      <c r="A69" s="48"/>
      <c r="B69" s="48"/>
      <c r="C69" s="146" t="s">
        <v>190</v>
      </c>
      <c r="D69" s="124" t="s">
        <v>88</v>
      </c>
      <c r="E69" s="116"/>
      <c r="F69" s="116"/>
      <c r="G69" s="160"/>
      <c r="H69" s="97"/>
      <c r="I69" s="97"/>
      <c r="J69" s="97"/>
    </row>
    <row r="70" spans="1:10" ht="18.75">
      <c r="A70" s="48"/>
      <c r="B70" s="48"/>
      <c r="C70" s="47"/>
      <c r="D70" s="48" t="s">
        <v>219</v>
      </c>
      <c r="E70" s="116"/>
      <c r="F70" s="116"/>
      <c r="G70" s="160"/>
      <c r="H70" s="97"/>
      <c r="I70" s="97"/>
      <c r="J70" s="97"/>
    </row>
    <row r="71" spans="1:10" ht="18.75">
      <c r="A71" s="48"/>
      <c r="B71" s="48"/>
      <c r="C71" s="47"/>
      <c r="D71" s="48" t="s">
        <v>111</v>
      </c>
      <c r="E71" s="116">
        <v>136823</v>
      </c>
      <c r="F71" s="116">
        <v>140000</v>
      </c>
      <c r="G71" s="160">
        <f t="shared" si="0"/>
        <v>102.32197803000957</v>
      </c>
      <c r="H71" s="97"/>
      <c r="I71" s="97"/>
      <c r="J71" s="97"/>
    </row>
    <row r="72" spans="1:10" ht="18.75">
      <c r="A72" s="48"/>
      <c r="B72" s="48"/>
      <c r="C72" s="146" t="s">
        <v>186</v>
      </c>
      <c r="D72" s="48" t="s">
        <v>90</v>
      </c>
      <c r="E72" s="116">
        <v>1671</v>
      </c>
      <c r="F72" s="116"/>
      <c r="G72" s="160">
        <f t="shared" si="0"/>
        <v>0</v>
      </c>
      <c r="H72" s="97"/>
      <c r="I72" s="97"/>
      <c r="J72" s="97"/>
    </row>
    <row r="73" spans="1:10" ht="18.75">
      <c r="A73" s="48"/>
      <c r="B73" s="124">
        <v>75615</v>
      </c>
      <c r="C73" s="113"/>
      <c r="D73" s="124" t="s">
        <v>26</v>
      </c>
      <c r="E73" s="149"/>
      <c r="F73" s="126"/>
      <c r="G73" s="152"/>
      <c r="H73" s="97"/>
      <c r="I73" s="97"/>
      <c r="J73" s="97"/>
    </row>
    <row r="74" spans="1:10" ht="18.75">
      <c r="A74" s="48"/>
      <c r="B74" s="48"/>
      <c r="C74" s="47"/>
      <c r="D74" s="48" t="s">
        <v>220</v>
      </c>
      <c r="E74" s="150"/>
      <c r="F74" s="125"/>
      <c r="G74" s="99"/>
      <c r="H74" s="97"/>
      <c r="I74" s="97"/>
      <c r="J74" s="97"/>
    </row>
    <row r="75" spans="1:10" ht="18.75">
      <c r="A75" s="48"/>
      <c r="B75" s="48"/>
      <c r="C75" s="47"/>
      <c r="D75" s="48" t="s">
        <v>99</v>
      </c>
      <c r="E75" s="150"/>
      <c r="F75" s="125"/>
      <c r="G75" s="99"/>
      <c r="H75" s="97"/>
      <c r="I75" s="97"/>
      <c r="J75" s="97"/>
    </row>
    <row r="76" spans="1:10" ht="18.75">
      <c r="A76" s="48"/>
      <c r="B76" s="48"/>
      <c r="C76" s="47"/>
      <c r="D76" s="48" t="s">
        <v>240</v>
      </c>
      <c r="E76" s="150"/>
      <c r="F76" s="125"/>
      <c r="G76" s="99"/>
      <c r="H76" s="97"/>
      <c r="I76" s="97"/>
      <c r="J76" s="97"/>
    </row>
    <row r="77" spans="1:10" ht="18.75">
      <c r="A77" s="48"/>
      <c r="B77" s="48"/>
      <c r="C77" s="114"/>
      <c r="D77" s="74" t="s">
        <v>118</v>
      </c>
      <c r="E77" s="145">
        <f>E79+E80+E82+E84+E78</f>
        <v>3174688</v>
      </c>
      <c r="F77" s="145">
        <f>F79+F80+F82+F84+F78</f>
        <v>3920000</v>
      </c>
      <c r="G77" s="159">
        <f aca="true" t="shared" si="1" ref="G77:G134">F77/E77*100</f>
        <v>123.47670070255722</v>
      </c>
      <c r="H77" s="97"/>
      <c r="I77" s="97"/>
      <c r="J77" s="97"/>
    </row>
    <row r="78" spans="1:10" ht="18.75">
      <c r="A78" s="47"/>
      <c r="B78" s="124"/>
      <c r="C78" s="141">
        <v>2440</v>
      </c>
      <c r="D78" s="131" t="s">
        <v>167</v>
      </c>
      <c r="E78" s="116">
        <v>93272</v>
      </c>
      <c r="F78" s="116"/>
      <c r="G78" s="157">
        <f t="shared" si="1"/>
        <v>0</v>
      </c>
      <c r="H78" s="97"/>
      <c r="I78" s="97"/>
      <c r="J78" s="97"/>
    </row>
    <row r="79" spans="1:10" ht="18.75">
      <c r="A79" s="47"/>
      <c r="B79" s="48"/>
      <c r="C79" s="142" t="s">
        <v>191</v>
      </c>
      <c r="D79" s="128" t="s">
        <v>230</v>
      </c>
      <c r="E79" s="123">
        <v>2654850</v>
      </c>
      <c r="F79" s="123">
        <v>3500000</v>
      </c>
      <c r="G79" s="157">
        <f t="shared" si="1"/>
        <v>131.83419025557</v>
      </c>
      <c r="H79" s="97"/>
      <c r="I79" s="97"/>
      <c r="J79" s="97"/>
    </row>
    <row r="80" spans="1:10" ht="18.75">
      <c r="A80" s="47"/>
      <c r="B80" s="48"/>
      <c r="C80" s="142" t="s">
        <v>193</v>
      </c>
      <c r="D80" s="128" t="s">
        <v>229</v>
      </c>
      <c r="E80" s="123">
        <v>129856</v>
      </c>
      <c r="F80" s="123">
        <v>130000</v>
      </c>
      <c r="G80" s="157">
        <f t="shared" si="1"/>
        <v>100.11089206505667</v>
      </c>
      <c r="H80" s="97"/>
      <c r="I80" s="97"/>
      <c r="J80" s="97"/>
    </row>
    <row r="81" spans="1:10" ht="18.75">
      <c r="A81" s="47"/>
      <c r="B81" s="48"/>
      <c r="C81" s="143" t="s">
        <v>194</v>
      </c>
      <c r="D81" s="129" t="s">
        <v>95</v>
      </c>
      <c r="E81" s="101"/>
      <c r="F81" s="101"/>
      <c r="G81" s="158"/>
      <c r="H81" s="97"/>
      <c r="I81" s="97"/>
      <c r="J81" s="97"/>
    </row>
    <row r="82" spans="1:10" ht="18.75">
      <c r="A82" s="47"/>
      <c r="B82" s="48"/>
      <c r="C82" s="144"/>
      <c r="D82" s="130" t="s">
        <v>96</v>
      </c>
      <c r="E82" s="115">
        <v>286710</v>
      </c>
      <c r="F82" s="115">
        <v>280000</v>
      </c>
      <c r="G82" s="159">
        <f t="shared" si="1"/>
        <v>97.65965609849674</v>
      </c>
      <c r="H82" s="97"/>
      <c r="I82" s="97"/>
      <c r="J82" s="97"/>
    </row>
    <row r="83" spans="1:10" ht="18.75">
      <c r="A83" s="47"/>
      <c r="B83" s="48"/>
      <c r="C83" s="141" t="s">
        <v>186</v>
      </c>
      <c r="D83" s="131" t="s">
        <v>126</v>
      </c>
      <c r="E83" s="116"/>
      <c r="F83" s="116"/>
      <c r="G83" s="158"/>
      <c r="H83" s="97"/>
      <c r="I83" s="97"/>
      <c r="J83" s="97"/>
    </row>
    <row r="84" spans="1:10" ht="18.75">
      <c r="A84" s="47"/>
      <c r="B84" s="48"/>
      <c r="C84" s="141"/>
      <c r="D84" s="131" t="s">
        <v>223</v>
      </c>
      <c r="E84" s="116">
        <v>10000</v>
      </c>
      <c r="F84" s="116">
        <v>10000</v>
      </c>
      <c r="G84" s="159">
        <f t="shared" si="1"/>
        <v>100</v>
      </c>
      <c r="H84" s="97"/>
      <c r="I84" s="97"/>
      <c r="J84" s="97"/>
    </row>
    <row r="85" spans="1:10" ht="18.75">
      <c r="A85" s="47"/>
      <c r="B85" s="124">
        <v>75616</v>
      </c>
      <c r="C85" s="143"/>
      <c r="D85" s="129" t="s">
        <v>26</v>
      </c>
      <c r="E85" s="101"/>
      <c r="F85" s="101"/>
      <c r="G85" s="152"/>
      <c r="H85" s="97"/>
      <c r="I85" s="97"/>
      <c r="J85" s="97"/>
    </row>
    <row r="86" spans="1:10" ht="18.75">
      <c r="A86" s="47"/>
      <c r="B86" s="48"/>
      <c r="C86" s="141"/>
      <c r="D86" s="131" t="s">
        <v>220</v>
      </c>
      <c r="E86" s="116"/>
      <c r="F86" s="116"/>
      <c r="G86" s="99"/>
      <c r="H86" s="97"/>
      <c r="I86" s="97"/>
      <c r="J86" s="97"/>
    </row>
    <row r="87" spans="1:10" ht="18.75">
      <c r="A87" s="47"/>
      <c r="B87" s="48"/>
      <c r="C87" s="141"/>
      <c r="D87" s="131" t="s">
        <v>99</v>
      </c>
      <c r="E87" s="116"/>
      <c r="F87" s="116"/>
      <c r="G87" s="99"/>
      <c r="H87" s="97"/>
      <c r="I87" s="97"/>
      <c r="J87" s="97"/>
    </row>
    <row r="88" spans="1:10" ht="18.75">
      <c r="A88" s="47"/>
      <c r="B88" s="48"/>
      <c r="C88" s="141"/>
      <c r="D88" s="131" t="s">
        <v>222</v>
      </c>
      <c r="E88" s="116"/>
      <c r="F88" s="116"/>
      <c r="G88" s="99"/>
      <c r="H88" s="97"/>
      <c r="I88" s="97"/>
      <c r="J88" s="97"/>
    </row>
    <row r="89" spans="1:10" ht="18.75">
      <c r="A89" s="47"/>
      <c r="B89" s="48"/>
      <c r="C89" s="141"/>
      <c r="D89" s="131" t="s">
        <v>221</v>
      </c>
      <c r="E89" s="116"/>
      <c r="F89" s="116"/>
      <c r="G89" s="99"/>
      <c r="H89" s="97"/>
      <c r="I89" s="97"/>
      <c r="J89" s="97"/>
    </row>
    <row r="90" spans="1:10" ht="18.75">
      <c r="A90" s="47"/>
      <c r="B90" s="48"/>
      <c r="C90" s="144"/>
      <c r="D90" s="130" t="s">
        <v>25</v>
      </c>
      <c r="E90" s="115">
        <f>E91+E92+E93+E94+E95+E96+E97+E99+E101</f>
        <v>2226801</v>
      </c>
      <c r="F90" s="115">
        <f>F91+F92+F93+F94+F95+F96+F97+F99+F101</f>
        <v>2385650</v>
      </c>
      <c r="G90" s="159">
        <f t="shared" si="1"/>
        <v>107.13350676598404</v>
      </c>
      <c r="H90" s="97"/>
      <c r="I90" s="97"/>
      <c r="J90" s="97"/>
    </row>
    <row r="91" spans="1:10" ht="18.75">
      <c r="A91" s="47"/>
      <c r="B91" s="124"/>
      <c r="C91" s="142" t="s">
        <v>191</v>
      </c>
      <c r="D91" s="128" t="s">
        <v>230</v>
      </c>
      <c r="E91" s="115">
        <v>1486202</v>
      </c>
      <c r="F91" s="115">
        <v>1650000</v>
      </c>
      <c r="G91" s="157">
        <f t="shared" si="1"/>
        <v>111.02124744819344</v>
      </c>
      <c r="H91" s="97"/>
      <c r="I91" s="97"/>
      <c r="J91" s="97"/>
    </row>
    <row r="92" spans="1:10" ht="18.75">
      <c r="A92" s="47"/>
      <c r="B92" s="48"/>
      <c r="C92" s="142" t="s">
        <v>192</v>
      </c>
      <c r="D92" s="87" t="s">
        <v>29</v>
      </c>
      <c r="E92" s="115">
        <v>28600</v>
      </c>
      <c r="F92" s="115">
        <v>35000</v>
      </c>
      <c r="G92" s="157">
        <f t="shared" si="1"/>
        <v>122.37762237762237</v>
      </c>
      <c r="H92" s="97"/>
      <c r="I92" s="97"/>
      <c r="J92" s="97"/>
    </row>
    <row r="93" spans="1:10" ht="18.75">
      <c r="A93" s="47"/>
      <c r="B93" s="48"/>
      <c r="C93" s="142" t="s">
        <v>193</v>
      </c>
      <c r="D93" s="128" t="s">
        <v>229</v>
      </c>
      <c r="E93" s="115">
        <v>348906</v>
      </c>
      <c r="F93" s="115">
        <v>350000</v>
      </c>
      <c r="G93" s="157">
        <f t="shared" si="1"/>
        <v>100.31355150097734</v>
      </c>
      <c r="H93" s="97"/>
      <c r="I93" s="97"/>
      <c r="J93" s="97"/>
    </row>
    <row r="94" spans="1:10" ht="18.75">
      <c r="A94" s="47"/>
      <c r="B94" s="48"/>
      <c r="C94" s="142" t="s">
        <v>195</v>
      </c>
      <c r="D94" s="87" t="s">
        <v>31</v>
      </c>
      <c r="E94" s="115">
        <v>64028</v>
      </c>
      <c r="F94" s="115">
        <v>60000</v>
      </c>
      <c r="G94" s="157">
        <f t="shared" si="1"/>
        <v>93.70900231148872</v>
      </c>
      <c r="H94" s="97"/>
      <c r="I94" s="97"/>
      <c r="J94" s="97"/>
    </row>
    <row r="95" spans="1:10" ht="18.75">
      <c r="A95" s="47"/>
      <c r="B95" s="48"/>
      <c r="C95" s="142" t="s">
        <v>196</v>
      </c>
      <c r="D95" s="87" t="s">
        <v>144</v>
      </c>
      <c r="E95" s="115">
        <v>650</v>
      </c>
      <c r="F95" s="115">
        <v>650</v>
      </c>
      <c r="G95" s="157">
        <f t="shared" si="1"/>
        <v>100</v>
      </c>
      <c r="H95" s="97"/>
      <c r="I95" s="97"/>
      <c r="J95" s="97"/>
    </row>
    <row r="96" spans="1:10" ht="18.75">
      <c r="A96" s="47"/>
      <c r="B96" s="48"/>
      <c r="C96" s="142" t="s">
        <v>197</v>
      </c>
      <c r="D96" s="74" t="s">
        <v>103</v>
      </c>
      <c r="E96" s="115">
        <v>224635</v>
      </c>
      <c r="F96" s="115">
        <v>220000</v>
      </c>
      <c r="G96" s="157">
        <f t="shared" si="1"/>
        <v>97.93665279230753</v>
      </c>
      <c r="H96" s="97"/>
      <c r="I96" s="97"/>
      <c r="J96" s="97"/>
    </row>
    <row r="97" spans="1:10" ht="18.75">
      <c r="A97" s="47"/>
      <c r="B97" s="48"/>
      <c r="C97" s="142" t="s">
        <v>198</v>
      </c>
      <c r="D97" s="87" t="s">
        <v>244</v>
      </c>
      <c r="E97" s="116">
        <v>38780</v>
      </c>
      <c r="F97" s="116">
        <v>30000</v>
      </c>
      <c r="G97" s="157">
        <f t="shared" si="1"/>
        <v>77.35946364105209</v>
      </c>
      <c r="H97" s="97"/>
      <c r="I97" s="97"/>
      <c r="J97" s="97"/>
    </row>
    <row r="98" spans="1:10" ht="18.75">
      <c r="A98" s="47"/>
      <c r="B98" s="48"/>
      <c r="C98" s="143" t="s">
        <v>194</v>
      </c>
      <c r="D98" s="129" t="s">
        <v>95</v>
      </c>
      <c r="E98" s="101"/>
      <c r="F98" s="101"/>
      <c r="G98" s="158"/>
      <c r="H98" s="97"/>
      <c r="I98" s="97"/>
      <c r="J98" s="97"/>
    </row>
    <row r="99" spans="1:10" ht="18.75">
      <c r="A99" s="47"/>
      <c r="B99" s="48"/>
      <c r="C99" s="144"/>
      <c r="D99" s="130" t="s">
        <v>96</v>
      </c>
      <c r="E99" s="116">
        <v>10000</v>
      </c>
      <c r="F99" s="116">
        <v>10000</v>
      </c>
      <c r="G99" s="159">
        <f t="shared" si="1"/>
        <v>100</v>
      </c>
      <c r="H99" s="97"/>
      <c r="I99" s="97"/>
      <c r="J99" s="97"/>
    </row>
    <row r="100" spans="1:10" ht="18.75">
      <c r="A100" s="47"/>
      <c r="B100" s="48"/>
      <c r="C100" s="141" t="s">
        <v>186</v>
      </c>
      <c r="D100" s="131" t="s">
        <v>126</v>
      </c>
      <c r="E100" s="101"/>
      <c r="F100" s="126"/>
      <c r="G100" s="152"/>
      <c r="H100" s="97"/>
      <c r="I100" s="97"/>
      <c r="J100" s="97"/>
    </row>
    <row r="101" spans="1:10" ht="18.75">
      <c r="A101" s="47"/>
      <c r="B101" s="74"/>
      <c r="C101" s="141"/>
      <c r="D101" s="131" t="s">
        <v>223</v>
      </c>
      <c r="E101" s="115">
        <v>25000</v>
      </c>
      <c r="F101" s="121">
        <v>30000</v>
      </c>
      <c r="G101" s="159">
        <f t="shared" si="1"/>
        <v>120</v>
      </c>
      <c r="H101" s="97"/>
      <c r="I101" s="97"/>
      <c r="J101" s="97"/>
    </row>
    <row r="102" spans="1:10" ht="18.75">
      <c r="A102" s="48"/>
      <c r="B102" s="74">
        <v>75618</v>
      </c>
      <c r="C102" s="87"/>
      <c r="D102" s="87" t="s">
        <v>199</v>
      </c>
      <c r="E102" s="121">
        <v>502886</v>
      </c>
      <c r="F102" s="121">
        <v>500000</v>
      </c>
      <c r="G102" s="157">
        <f t="shared" si="1"/>
        <v>99.42611247877252</v>
      </c>
      <c r="H102" s="97"/>
      <c r="I102" s="97"/>
      <c r="J102" s="97"/>
    </row>
    <row r="103" spans="1:10" ht="18.75">
      <c r="A103" s="48"/>
      <c r="B103" s="48"/>
      <c r="C103" s="146" t="s">
        <v>200</v>
      </c>
      <c r="D103" s="124" t="s">
        <v>32</v>
      </c>
      <c r="E103" s="101">
        <v>502886</v>
      </c>
      <c r="F103" s="101">
        <v>500000</v>
      </c>
      <c r="G103" s="157">
        <f t="shared" si="1"/>
        <v>99.42611247877252</v>
      </c>
      <c r="H103" s="97"/>
      <c r="I103" s="97"/>
      <c r="J103" s="97"/>
    </row>
    <row r="104" spans="1:10" ht="18.75">
      <c r="A104" s="47"/>
      <c r="B104" s="124">
        <v>75621</v>
      </c>
      <c r="C104" s="132"/>
      <c r="D104" s="124" t="s">
        <v>59</v>
      </c>
      <c r="E104" s="101"/>
      <c r="F104" s="101"/>
      <c r="G104" s="158"/>
      <c r="H104" s="97"/>
      <c r="I104" s="97"/>
      <c r="J104" s="97"/>
    </row>
    <row r="105" spans="1:10" ht="18.75">
      <c r="A105" s="47"/>
      <c r="B105" s="48"/>
      <c r="C105" s="133"/>
      <c r="D105" s="48" t="s">
        <v>107</v>
      </c>
      <c r="E105" s="116"/>
      <c r="F105" s="116"/>
      <c r="G105" s="160"/>
      <c r="H105" s="97"/>
      <c r="I105" s="97"/>
      <c r="J105" s="97"/>
    </row>
    <row r="106" spans="1:10" ht="18.75">
      <c r="A106" s="47"/>
      <c r="B106" s="74"/>
      <c r="C106" s="134"/>
      <c r="D106" s="74" t="s">
        <v>24</v>
      </c>
      <c r="E106" s="115">
        <f>E107+E108</f>
        <v>7279464</v>
      </c>
      <c r="F106" s="115">
        <f>F107+F108</f>
        <v>7650000</v>
      </c>
      <c r="G106" s="159">
        <f t="shared" si="1"/>
        <v>105.09015498943329</v>
      </c>
      <c r="H106" s="97"/>
      <c r="I106" s="97"/>
      <c r="J106" s="97"/>
    </row>
    <row r="107" spans="1:10" ht="18.75">
      <c r="A107" s="48"/>
      <c r="B107" s="48"/>
      <c r="C107" s="124" t="s">
        <v>201</v>
      </c>
      <c r="D107" s="124" t="s">
        <v>224</v>
      </c>
      <c r="E107" s="101">
        <v>6947554</v>
      </c>
      <c r="F107" s="101">
        <v>7350000</v>
      </c>
      <c r="G107" s="158">
        <f t="shared" si="1"/>
        <v>105.79262859993604</v>
      </c>
      <c r="H107" s="97"/>
      <c r="I107" s="97"/>
      <c r="J107" s="97"/>
    </row>
    <row r="108" spans="1:10" ht="18.75">
      <c r="A108" s="48"/>
      <c r="B108" s="74"/>
      <c r="C108" s="74" t="s">
        <v>202</v>
      </c>
      <c r="D108" s="74" t="s">
        <v>225</v>
      </c>
      <c r="E108" s="115">
        <v>331910</v>
      </c>
      <c r="F108" s="115">
        <v>300000</v>
      </c>
      <c r="G108" s="159">
        <f t="shared" si="1"/>
        <v>90.38594799795125</v>
      </c>
      <c r="H108" s="97"/>
      <c r="I108" s="97"/>
      <c r="J108" s="97"/>
    </row>
    <row r="109" spans="1:10" ht="18.75">
      <c r="A109" s="50">
        <v>758</v>
      </c>
      <c r="B109" s="50"/>
      <c r="C109" s="50"/>
      <c r="D109" s="135" t="s">
        <v>21</v>
      </c>
      <c r="E109" s="102">
        <f>E112+E116+E118</f>
        <v>7797136</v>
      </c>
      <c r="F109" s="102">
        <f>F112+F116+F118</f>
        <v>7190300</v>
      </c>
      <c r="G109" s="154">
        <f t="shared" si="1"/>
        <v>92.21719359518674</v>
      </c>
      <c r="H109" s="98"/>
      <c r="I109" s="98"/>
      <c r="J109" s="98"/>
    </row>
    <row r="110" spans="1:10" ht="18.75">
      <c r="A110" s="124"/>
      <c r="B110" s="124">
        <v>75801</v>
      </c>
      <c r="C110" s="124"/>
      <c r="D110" s="124" t="s">
        <v>37</v>
      </c>
      <c r="E110" s="126"/>
      <c r="F110" s="126"/>
      <c r="G110" s="152"/>
      <c r="H110" s="97"/>
      <c r="I110" s="97"/>
      <c r="J110" s="97"/>
    </row>
    <row r="111" spans="1:10" ht="18.75">
      <c r="A111" s="48"/>
      <c r="B111" s="48"/>
      <c r="C111" s="48"/>
      <c r="D111" s="48" t="s">
        <v>38</v>
      </c>
      <c r="E111" s="125"/>
      <c r="F111" s="125"/>
      <c r="G111" s="99"/>
      <c r="H111" s="97"/>
      <c r="I111" s="97"/>
      <c r="J111" s="97"/>
    </row>
    <row r="112" spans="1:10" ht="18.75">
      <c r="A112" s="74"/>
      <c r="B112" s="74"/>
      <c r="C112" s="74"/>
      <c r="D112" s="74" t="s">
        <v>39</v>
      </c>
      <c r="E112" s="121">
        <v>7094191</v>
      </c>
      <c r="F112" s="121">
        <v>6676409</v>
      </c>
      <c r="G112" s="159">
        <f t="shared" si="1"/>
        <v>94.11092822282343</v>
      </c>
      <c r="H112" s="97"/>
      <c r="I112" s="97"/>
      <c r="J112" s="97"/>
    </row>
    <row r="113" spans="1:10" ht="18.75">
      <c r="A113" s="48"/>
      <c r="B113" s="124"/>
      <c r="C113" s="113">
        <v>2920</v>
      </c>
      <c r="D113" s="124" t="s">
        <v>109</v>
      </c>
      <c r="E113" s="101"/>
      <c r="F113" s="101"/>
      <c r="G113" s="160"/>
      <c r="H113" s="97"/>
      <c r="I113" s="97"/>
      <c r="J113" s="97"/>
    </row>
    <row r="114" spans="1:10" ht="18.75">
      <c r="A114" s="48"/>
      <c r="B114" s="74"/>
      <c r="C114" s="114"/>
      <c r="D114" s="74" t="s">
        <v>108</v>
      </c>
      <c r="E114" s="115">
        <v>7094191</v>
      </c>
      <c r="F114" s="115">
        <v>6676409</v>
      </c>
      <c r="G114" s="160">
        <f t="shared" si="1"/>
        <v>94.11092822282343</v>
      </c>
      <c r="H114" s="97"/>
      <c r="I114" s="97"/>
      <c r="J114" s="97"/>
    </row>
    <row r="115" spans="1:10" ht="18.75">
      <c r="A115" s="48"/>
      <c r="B115" s="124">
        <v>75831</v>
      </c>
      <c r="C115" s="124"/>
      <c r="D115" s="47" t="s">
        <v>207</v>
      </c>
      <c r="E115" s="101"/>
      <c r="F115" s="101"/>
      <c r="G115" s="158"/>
      <c r="H115" s="97"/>
      <c r="I115" s="97"/>
      <c r="J115" s="97"/>
    </row>
    <row r="116" spans="1:10" ht="18.75">
      <c r="A116" s="48"/>
      <c r="B116" s="74"/>
      <c r="C116" s="74"/>
      <c r="D116" s="47" t="s">
        <v>41</v>
      </c>
      <c r="E116" s="115">
        <v>402181</v>
      </c>
      <c r="F116" s="115">
        <v>363891</v>
      </c>
      <c r="G116" s="159">
        <f t="shared" si="1"/>
        <v>90.47941101146002</v>
      </c>
      <c r="H116" s="97"/>
      <c r="I116" s="97"/>
      <c r="J116" s="97"/>
    </row>
    <row r="117" spans="1:10" ht="18.75">
      <c r="A117" s="48"/>
      <c r="B117" s="74"/>
      <c r="C117" s="74">
        <v>2920</v>
      </c>
      <c r="D117" s="124" t="s">
        <v>40</v>
      </c>
      <c r="E117" s="115">
        <v>402181</v>
      </c>
      <c r="F117" s="115">
        <v>363891</v>
      </c>
      <c r="G117" s="157">
        <f t="shared" si="1"/>
        <v>90.47941101146002</v>
      </c>
      <c r="H117" s="97"/>
      <c r="I117" s="97"/>
      <c r="J117" s="97"/>
    </row>
    <row r="118" spans="1:10" ht="18.75">
      <c r="A118" s="48"/>
      <c r="B118" s="87">
        <v>75814</v>
      </c>
      <c r="C118" s="87"/>
      <c r="D118" s="87" t="s">
        <v>44</v>
      </c>
      <c r="E118" s="118">
        <v>300764</v>
      </c>
      <c r="F118" s="118">
        <v>150000</v>
      </c>
      <c r="G118" s="157">
        <f t="shared" si="1"/>
        <v>49.87299011849822</v>
      </c>
      <c r="H118" s="97"/>
      <c r="I118" s="97"/>
      <c r="J118" s="97"/>
    </row>
    <row r="119" spans="1:10" ht="18.75">
      <c r="A119" s="48"/>
      <c r="B119" s="48"/>
      <c r="C119" s="146" t="s">
        <v>203</v>
      </c>
      <c r="D119" s="74" t="s">
        <v>76</v>
      </c>
      <c r="E119" s="116">
        <v>300764</v>
      </c>
      <c r="F119" s="116">
        <v>150000</v>
      </c>
      <c r="G119" s="157">
        <f t="shared" si="1"/>
        <v>49.87299011849822</v>
      </c>
      <c r="H119" s="97"/>
      <c r="I119" s="97"/>
      <c r="J119" s="97"/>
    </row>
    <row r="120" spans="1:10" ht="18.75">
      <c r="A120" s="50">
        <v>801</v>
      </c>
      <c r="B120" s="50"/>
      <c r="C120" s="50"/>
      <c r="D120" s="68" t="s">
        <v>56</v>
      </c>
      <c r="E120" s="102">
        <f>E121+E128+E126</f>
        <v>409591</v>
      </c>
      <c r="F120" s="102">
        <f>F121+F128+F126</f>
        <v>418500</v>
      </c>
      <c r="G120" s="154">
        <f t="shared" si="1"/>
        <v>102.17509662077535</v>
      </c>
      <c r="H120" s="98"/>
      <c r="I120" s="98"/>
      <c r="J120" s="98"/>
    </row>
    <row r="121" spans="1:10" ht="18.75">
      <c r="A121" s="48"/>
      <c r="B121" s="87">
        <v>80101</v>
      </c>
      <c r="C121" s="87"/>
      <c r="D121" s="87" t="s">
        <v>13</v>
      </c>
      <c r="E121" s="118">
        <f>E122+E123+E124+E125</f>
        <v>403241</v>
      </c>
      <c r="F121" s="118">
        <f>F122+F123+F124+F125</f>
        <v>53500</v>
      </c>
      <c r="G121" s="157">
        <f t="shared" si="1"/>
        <v>13.267500080596964</v>
      </c>
      <c r="H121" s="97"/>
      <c r="I121" s="97"/>
      <c r="J121" s="97"/>
    </row>
    <row r="122" spans="1:10" ht="18.75">
      <c r="A122" s="48"/>
      <c r="B122" s="48"/>
      <c r="C122" s="136" t="s">
        <v>188</v>
      </c>
      <c r="D122" s="48" t="s">
        <v>84</v>
      </c>
      <c r="E122" s="116">
        <v>41657</v>
      </c>
      <c r="F122" s="116">
        <v>40000</v>
      </c>
      <c r="G122" s="160">
        <f t="shared" si="1"/>
        <v>96.02227716830305</v>
      </c>
      <c r="H122" s="97"/>
      <c r="I122" s="97"/>
      <c r="J122" s="97"/>
    </row>
    <row r="123" spans="1:10" ht="18.75">
      <c r="A123" s="48"/>
      <c r="B123" s="48"/>
      <c r="C123" s="136" t="s">
        <v>234</v>
      </c>
      <c r="D123" s="48" t="s">
        <v>3</v>
      </c>
      <c r="E123" s="116">
        <v>2562</v>
      </c>
      <c r="F123" s="116"/>
      <c r="G123" s="160">
        <f t="shared" si="1"/>
        <v>0</v>
      </c>
      <c r="H123" s="97"/>
      <c r="I123" s="97"/>
      <c r="J123" s="97"/>
    </row>
    <row r="124" spans="1:10" ht="18.75">
      <c r="A124" s="48"/>
      <c r="B124" s="48"/>
      <c r="C124" s="136">
        <v>2440</v>
      </c>
      <c r="D124" s="48" t="s">
        <v>167</v>
      </c>
      <c r="E124" s="116">
        <v>13500</v>
      </c>
      <c r="F124" s="116">
        <v>13500</v>
      </c>
      <c r="G124" s="160">
        <f t="shared" si="1"/>
        <v>100</v>
      </c>
      <c r="H124" s="97"/>
      <c r="I124" s="97"/>
      <c r="J124" s="97"/>
    </row>
    <row r="125" spans="1:10" ht="18.75">
      <c r="A125" s="48"/>
      <c r="B125" s="48"/>
      <c r="C125" s="136">
        <v>6260</v>
      </c>
      <c r="D125" s="48" t="s">
        <v>246</v>
      </c>
      <c r="E125" s="116">
        <v>345522</v>
      </c>
      <c r="F125" s="116"/>
      <c r="G125" s="160">
        <f t="shared" si="1"/>
        <v>0</v>
      </c>
      <c r="H125" s="97"/>
      <c r="I125" s="97"/>
      <c r="J125" s="97"/>
    </row>
    <row r="126" spans="1:10" ht="18.75">
      <c r="A126" s="48"/>
      <c r="B126" s="87">
        <v>80104</v>
      </c>
      <c r="C126" s="148"/>
      <c r="D126" s="87" t="s">
        <v>237</v>
      </c>
      <c r="E126" s="123">
        <v>5450</v>
      </c>
      <c r="F126" s="123">
        <v>365000</v>
      </c>
      <c r="G126" s="157">
        <f t="shared" si="1"/>
        <v>6697.247706422018</v>
      </c>
      <c r="H126" s="97"/>
      <c r="I126" s="97"/>
      <c r="J126" s="97"/>
    </row>
    <row r="127" spans="1:10" ht="18.75">
      <c r="A127" s="48"/>
      <c r="B127" s="48"/>
      <c r="C127" s="136" t="s">
        <v>188</v>
      </c>
      <c r="D127" s="48" t="s">
        <v>84</v>
      </c>
      <c r="E127" s="116">
        <v>5450</v>
      </c>
      <c r="F127" s="116">
        <v>365000</v>
      </c>
      <c r="G127" s="157">
        <f t="shared" si="1"/>
        <v>6697.247706422018</v>
      </c>
      <c r="H127" s="97"/>
      <c r="I127" s="97"/>
      <c r="J127" s="97"/>
    </row>
    <row r="128" spans="1:10" ht="18.75">
      <c r="A128" s="48"/>
      <c r="B128" s="87">
        <v>80195</v>
      </c>
      <c r="C128" s="148"/>
      <c r="D128" s="87" t="s">
        <v>7</v>
      </c>
      <c r="E128" s="123">
        <v>900</v>
      </c>
      <c r="F128" s="123"/>
      <c r="G128" s="157">
        <f t="shared" si="1"/>
        <v>0</v>
      </c>
      <c r="H128" s="97"/>
      <c r="I128" s="97"/>
      <c r="J128" s="97"/>
    </row>
    <row r="129" spans="1:10" ht="18.75">
      <c r="A129" s="48"/>
      <c r="B129" s="48"/>
      <c r="C129" s="148">
        <v>2030</v>
      </c>
      <c r="D129" s="87" t="s">
        <v>3</v>
      </c>
      <c r="E129" s="123">
        <v>900</v>
      </c>
      <c r="F129" s="123"/>
      <c r="G129" s="157">
        <f t="shared" si="1"/>
        <v>0</v>
      </c>
      <c r="H129" s="97"/>
      <c r="I129" s="97"/>
      <c r="J129" s="97"/>
    </row>
    <row r="130" spans="1:10" ht="18.75">
      <c r="A130" s="50">
        <v>851</v>
      </c>
      <c r="B130" s="50"/>
      <c r="C130" s="50"/>
      <c r="D130" s="50" t="s">
        <v>14</v>
      </c>
      <c r="E130" s="102">
        <v>220267</v>
      </c>
      <c r="F130" s="102">
        <v>220000</v>
      </c>
      <c r="G130" s="154">
        <f t="shared" si="1"/>
        <v>99.87878347641725</v>
      </c>
      <c r="H130" s="98"/>
      <c r="I130" s="98"/>
      <c r="J130" s="98"/>
    </row>
    <row r="131" spans="1:10" ht="18.75">
      <c r="A131" s="48"/>
      <c r="B131" s="124">
        <v>85154</v>
      </c>
      <c r="C131" s="124"/>
      <c r="D131" s="124" t="s">
        <v>15</v>
      </c>
      <c r="E131" s="113"/>
      <c r="F131" s="113"/>
      <c r="G131" s="158"/>
      <c r="H131" s="97"/>
      <c r="I131" s="97"/>
      <c r="J131" s="97"/>
    </row>
    <row r="132" spans="1:10" ht="18.75">
      <c r="A132" s="48"/>
      <c r="B132" s="74"/>
      <c r="C132" s="74"/>
      <c r="D132" s="74" t="s">
        <v>16</v>
      </c>
      <c r="E132" s="115">
        <v>220267</v>
      </c>
      <c r="F132" s="115">
        <v>220000</v>
      </c>
      <c r="G132" s="159">
        <f t="shared" si="1"/>
        <v>99.87878347641725</v>
      </c>
      <c r="H132" s="97"/>
      <c r="I132" s="97"/>
      <c r="J132" s="97"/>
    </row>
    <row r="133" spans="1:10" ht="18.75">
      <c r="A133" s="48"/>
      <c r="B133" s="48"/>
      <c r="C133" s="122" t="s">
        <v>204</v>
      </c>
      <c r="D133" s="124" t="s">
        <v>227</v>
      </c>
      <c r="E133" s="116"/>
      <c r="F133" s="116"/>
      <c r="G133" s="158"/>
      <c r="H133" s="97"/>
      <c r="I133" s="97"/>
      <c r="J133" s="97"/>
    </row>
    <row r="134" spans="1:10" ht="18.75">
      <c r="A134" s="48"/>
      <c r="B134" s="48"/>
      <c r="C134" s="122"/>
      <c r="D134" s="74" t="s">
        <v>226</v>
      </c>
      <c r="E134" s="116">
        <v>220267</v>
      </c>
      <c r="F134" s="116">
        <v>220000</v>
      </c>
      <c r="G134" s="159">
        <f t="shared" si="1"/>
        <v>99.87878347641725</v>
      </c>
      <c r="H134" s="97"/>
      <c r="I134" s="97"/>
      <c r="J134" s="97"/>
    </row>
    <row r="135" spans="1:10" ht="18.75">
      <c r="A135" s="50">
        <v>852</v>
      </c>
      <c r="B135" s="50"/>
      <c r="C135" s="50"/>
      <c r="D135" s="50" t="s">
        <v>205</v>
      </c>
      <c r="E135" s="102">
        <f>E139+E141+E144+E146+E149+E136+E152</f>
        <v>2666027</v>
      </c>
      <c r="F135" s="102">
        <f>F139+F141+F144+F146+F149+F136+F152</f>
        <v>3785135</v>
      </c>
      <c r="G135" s="154">
        <f aca="true" t="shared" si="2" ref="G135:G180">F135/E135*100</f>
        <v>141.97661914151658</v>
      </c>
      <c r="H135" s="98"/>
      <c r="I135" s="98"/>
      <c r="J135" s="98"/>
    </row>
    <row r="136" spans="1:10" ht="18.75">
      <c r="A136" s="38"/>
      <c r="B136" s="113">
        <v>85212</v>
      </c>
      <c r="C136" s="67"/>
      <c r="D136" s="87" t="s">
        <v>232</v>
      </c>
      <c r="E136" s="101">
        <f>E137+E138</f>
        <v>1633019</v>
      </c>
      <c r="F136" s="101">
        <f>F137+F138</f>
        <v>2847400</v>
      </c>
      <c r="G136" s="157">
        <f t="shared" si="2"/>
        <v>174.3641684511938</v>
      </c>
      <c r="H136" s="98"/>
      <c r="I136" s="98"/>
      <c r="J136" s="98"/>
    </row>
    <row r="137" spans="1:10" ht="18.75">
      <c r="A137" s="38"/>
      <c r="B137" s="30"/>
      <c r="C137" s="124">
        <v>2010</v>
      </c>
      <c r="D137" s="48" t="s">
        <v>51</v>
      </c>
      <c r="E137" s="101">
        <v>1619495</v>
      </c>
      <c r="F137" s="151">
        <v>2847400</v>
      </c>
      <c r="G137" s="157">
        <f t="shared" si="2"/>
        <v>175.82024026008108</v>
      </c>
      <c r="H137" s="98"/>
      <c r="I137" s="98"/>
      <c r="J137" s="98"/>
    </row>
    <row r="138" spans="1:10" ht="18.75">
      <c r="A138" s="38"/>
      <c r="B138" s="30"/>
      <c r="C138" s="140">
        <v>6310</v>
      </c>
      <c r="D138" s="87" t="s">
        <v>235</v>
      </c>
      <c r="E138" s="101">
        <v>13524</v>
      </c>
      <c r="F138" s="111"/>
      <c r="G138" s="157">
        <f t="shared" si="2"/>
        <v>0</v>
      </c>
      <c r="H138" s="98"/>
      <c r="I138" s="98"/>
      <c r="J138" s="98"/>
    </row>
    <row r="139" spans="1:10" ht="18.75">
      <c r="A139" s="38"/>
      <c r="B139" s="113">
        <v>85213</v>
      </c>
      <c r="C139" s="67"/>
      <c r="D139" s="87" t="s">
        <v>168</v>
      </c>
      <c r="E139" s="101">
        <v>19230</v>
      </c>
      <c r="F139" s="101">
        <v>23472</v>
      </c>
      <c r="G139" s="157">
        <f t="shared" si="2"/>
        <v>122.05928237129484</v>
      </c>
      <c r="H139" s="97"/>
      <c r="I139" s="97"/>
      <c r="J139" s="97"/>
    </row>
    <row r="140" spans="1:10" ht="18.75">
      <c r="A140" s="38"/>
      <c r="B140" s="113"/>
      <c r="C140" s="126">
        <v>2010</v>
      </c>
      <c r="D140" s="48" t="s">
        <v>51</v>
      </c>
      <c r="E140" s="101">
        <v>19230</v>
      </c>
      <c r="F140" s="101">
        <v>23472</v>
      </c>
      <c r="G140" s="157">
        <f t="shared" si="2"/>
        <v>122.05928237129484</v>
      </c>
      <c r="H140" s="97"/>
      <c r="I140" s="97"/>
      <c r="J140" s="97"/>
    </row>
    <row r="141" spans="1:10" ht="18.75">
      <c r="A141" s="47"/>
      <c r="B141" s="87">
        <v>85214</v>
      </c>
      <c r="C141" s="87"/>
      <c r="D141" s="137" t="s">
        <v>169</v>
      </c>
      <c r="E141" s="123">
        <v>350727</v>
      </c>
      <c r="F141" s="123">
        <f>F142+F143</f>
        <v>285903</v>
      </c>
      <c r="G141" s="157">
        <f t="shared" si="2"/>
        <v>81.51724845820253</v>
      </c>
      <c r="H141" s="97"/>
      <c r="I141" s="97"/>
      <c r="J141" s="97"/>
    </row>
    <row r="142" spans="1:10" ht="18.75">
      <c r="A142" s="48"/>
      <c r="B142" s="48"/>
      <c r="C142" s="125">
        <v>2010</v>
      </c>
      <c r="D142" s="87" t="s">
        <v>51</v>
      </c>
      <c r="E142" s="125">
        <v>287887</v>
      </c>
      <c r="F142" s="125">
        <v>256487</v>
      </c>
      <c r="G142" s="157">
        <f t="shared" si="2"/>
        <v>89.09294271710776</v>
      </c>
      <c r="H142" s="97"/>
      <c r="I142" s="97"/>
      <c r="J142" s="97"/>
    </row>
    <row r="143" spans="1:10" ht="18.75">
      <c r="A143" s="48"/>
      <c r="B143" s="48"/>
      <c r="C143" s="118">
        <v>2030</v>
      </c>
      <c r="D143" s="87" t="s">
        <v>51</v>
      </c>
      <c r="E143" s="118">
        <v>55897</v>
      </c>
      <c r="F143" s="118">
        <v>29416</v>
      </c>
      <c r="G143" s="157">
        <f t="shared" si="2"/>
        <v>52.62536450972324</v>
      </c>
      <c r="H143" s="97"/>
      <c r="I143" s="97"/>
      <c r="J143" s="97"/>
    </row>
    <row r="144" spans="1:10" ht="18.75">
      <c r="A144" s="48"/>
      <c r="B144" s="87">
        <v>85216</v>
      </c>
      <c r="C144" s="118"/>
      <c r="D144" s="48" t="s">
        <v>20</v>
      </c>
      <c r="E144" s="118">
        <v>10384</v>
      </c>
      <c r="F144" s="118"/>
      <c r="G144" s="157">
        <f t="shared" si="2"/>
        <v>0</v>
      </c>
      <c r="H144" s="97"/>
      <c r="I144" s="97"/>
      <c r="J144" s="97"/>
    </row>
    <row r="145" spans="1:10" ht="18.75">
      <c r="A145" s="48"/>
      <c r="B145" s="48"/>
      <c r="C145" s="116">
        <v>2010</v>
      </c>
      <c r="D145" s="124" t="s">
        <v>51</v>
      </c>
      <c r="E145" s="116">
        <v>10384</v>
      </c>
      <c r="F145" s="116"/>
      <c r="G145" s="157">
        <f t="shared" si="2"/>
        <v>0</v>
      </c>
      <c r="H145" s="97"/>
      <c r="I145" s="97"/>
      <c r="J145" s="97"/>
    </row>
    <row r="146" spans="1:10" ht="18.75">
      <c r="A146" s="48"/>
      <c r="B146" s="87">
        <v>85219</v>
      </c>
      <c r="C146" s="87"/>
      <c r="D146" s="87" t="s">
        <v>116</v>
      </c>
      <c r="E146" s="118">
        <v>615161</v>
      </c>
      <c r="F146" s="118">
        <v>514530</v>
      </c>
      <c r="G146" s="157">
        <f t="shared" si="2"/>
        <v>83.64151823668927</v>
      </c>
      <c r="H146" s="97"/>
      <c r="I146" s="97"/>
      <c r="J146" s="97"/>
    </row>
    <row r="147" spans="1:10" ht="18.75">
      <c r="A147" s="47"/>
      <c r="B147" s="114"/>
      <c r="C147" s="114">
        <v>2010</v>
      </c>
      <c r="D147" s="114" t="s">
        <v>51</v>
      </c>
      <c r="E147" s="115">
        <v>615161</v>
      </c>
      <c r="F147" s="115"/>
      <c r="G147" s="157">
        <f t="shared" si="2"/>
        <v>0</v>
      </c>
      <c r="H147" s="97"/>
      <c r="I147" s="97"/>
      <c r="J147" s="97"/>
    </row>
    <row r="148" spans="1:10" ht="18.75">
      <c r="A148" s="47"/>
      <c r="B148" s="114"/>
      <c r="C148" s="114">
        <v>2030</v>
      </c>
      <c r="D148" s="87" t="s">
        <v>51</v>
      </c>
      <c r="E148" s="115"/>
      <c r="F148" s="115">
        <v>514530</v>
      </c>
      <c r="G148" s="157"/>
      <c r="H148" s="97"/>
      <c r="I148" s="97"/>
      <c r="J148" s="97"/>
    </row>
    <row r="149" spans="1:10" ht="18.75">
      <c r="A149" s="48"/>
      <c r="B149" s="87">
        <v>85228</v>
      </c>
      <c r="C149" s="87"/>
      <c r="D149" s="87" t="s">
        <v>18</v>
      </c>
      <c r="E149" s="118">
        <v>17000</v>
      </c>
      <c r="F149" s="118">
        <f>F150+F151</f>
        <v>113830</v>
      </c>
      <c r="G149" s="157">
        <f t="shared" si="2"/>
        <v>669.5882352941177</v>
      </c>
      <c r="H149" s="97"/>
      <c r="I149" s="97"/>
      <c r="J149" s="97"/>
    </row>
    <row r="150" spans="1:10" ht="18.75">
      <c r="A150" s="48"/>
      <c r="B150" s="48"/>
      <c r="C150" s="139" t="s">
        <v>206</v>
      </c>
      <c r="D150" s="48" t="s">
        <v>10</v>
      </c>
      <c r="E150" s="125">
        <v>17000</v>
      </c>
      <c r="F150" s="125">
        <v>17000</v>
      </c>
      <c r="G150" s="158">
        <f t="shared" si="2"/>
        <v>100</v>
      </c>
      <c r="H150" s="97"/>
      <c r="I150" s="97"/>
      <c r="J150" s="97"/>
    </row>
    <row r="151" spans="1:10" ht="18.75">
      <c r="A151" s="48"/>
      <c r="B151" s="48"/>
      <c r="C151" s="146">
        <v>2010</v>
      </c>
      <c r="D151" s="87" t="s">
        <v>51</v>
      </c>
      <c r="E151" s="116"/>
      <c r="F151" s="116">
        <v>96830</v>
      </c>
      <c r="G151" s="159"/>
      <c r="H151" s="97"/>
      <c r="I151" s="97"/>
      <c r="J151" s="97"/>
    </row>
    <row r="152" spans="1:10" ht="18.75">
      <c r="A152" s="48"/>
      <c r="B152" s="87">
        <v>85295</v>
      </c>
      <c r="C152" s="147"/>
      <c r="D152" s="87" t="s">
        <v>7</v>
      </c>
      <c r="E152" s="123">
        <v>20506</v>
      </c>
      <c r="F152" s="123"/>
      <c r="G152" s="157">
        <f t="shared" si="2"/>
        <v>0</v>
      </c>
      <c r="H152" s="97"/>
      <c r="I152" s="97"/>
      <c r="J152" s="97"/>
    </row>
    <row r="153" spans="1:10" ht="18.75">
      <c r="A153" s="48"/>
      <c r="B153" s="48"/>
      <c r="C153" s="146">
        <v>2030</v>
      </c>
      <c r="D153" s="124" t="s">
        <v>51</v>
      </c>
      <c r="E153" s="116">
        <v>20506</v>
      </c>
      <c r="F153" s="116"/>
      <c r="G153" s="157">
        <f t="shared" si="2"/>
        <v>0</v>
      </c>
      <c r="H153" s="97"/>
      <c r="I153" s="97"/>
      <c r="J153" s="97"/>
    </row>
    <row r="154" spans="1:10" ht="18.75">
      <c r="A154" s="67">
        <v>900</v>
      </c>
      <c r="B154" s="124"/>
      <c r="C154" s="113"/>
      <c r="D154" s="67" t="s">
        <v>130</v>
      </c>
      <c r="E154" s="101"/>
      <c r="F154" s="101"/>
      <c r="G154" s="152"/>
      <c r="H154" s="98"/>
      <c r="I154" s="98"/>
      <c r="J154" s="98"/>
    </row>
    <row r="155" spans="1:10" ht="18.75">
      <c r="A155" s="74"/>
      <c r="B155" s="74"/>
      <c r="C155" s="114"/>
      <c r="D155" s="68" t="s">
        <v>129</v>
      </c>
      <c r="E155" s="138">
        <f>E158+E165+E160+E156+E164</f>
        <v>120792</v>
      </c>
      <c r="F155" s="138">
        <f>F158+F165+F160+F156</f>
        <v>4210000</v>
      </c>
      <c r="G155" s="153">
        <f t="shared" si="2"/>
        <v>3485.3301543148555</v>
      </c>
      <c r="H155" s="98"/>
      <c r="I155" s="98"/>
      <c r="J155" s="98"/>
    </row>
    <row r="156" spans="1:10" ht="18.75">
      <c r="A156" s="124"/>
      <c r="B156" s="74">
        <v>90004</v>
      </c>
      <c r="C156" s="114"/>
      <c r="D156" s="74" t="s">
        <v>236</v>
      </c>
      <c r="E156" s="145">
        <v>43224</v>
      </c>
      <c r="F156" s="138"/>
      <c r="G156" s="157">
        <f t="shared" si="2"/>
        <v>0</v>
      </c>
      <c r="H156" s="98"/>
      <c r="I156" s="98"/>
      <c r="J156" s="98"/>
    </row>
    <row r="157" spans="1:10" ht="18.75">
      <c r="A157" s="48"/>
      <c r="B157" s="74"/>
      <c r="C157" s="114">
        <v>2440</v>
      </c>
      <c r="D157" s="74" t="s">
        <v>167</v>
      </c>
      <c r="E157" s="145">
        <v>43224</v>
      </c>
      <c r="F157" s="138"/>
      <c r="G157" s="157">
        <f t="shared" si="2"/>
        <v>0</v>
      </c>
      <c r="H157" s="98"/>
      <c r="I157" s="98"/>
      <c r="J157" s="98"/>
    </row>
    <row r="158" spans="1:10" ht="18.75">
      <c r="A158" s="48"/>
      <c r="B158" s="87">
        <v>90015</v>
      </c>
      <c r="C158" s="87"/>
      <c r="D158" s="74" t="s">
        <v>117</v>
      </c>
      <c r="E158" s="118">
        <v>26441</v>
      </c>
      <c r="F158" s="118"/>
      <c r="G158" s="157">
        <f t="shared" si="2"/>
        <v>0</v>
      </c>
      <c r="H158" s="97"/>
      <c r="I158" s="97"/>
      <c r="J158" s="97"/>
    </row>
    <row r="159" spans="1:10" ht="18.75">
      <c r="A159" s="48"/>
      <c r="B159" s="48"/>
      <c r="C159" s="47">
        <v>2010</v>
      </c>
      <c r="D159" s="48" t="s">
        <v>228</v>
      </c>
      <c r="E159" s="125">
        <v>26441</v>
      </c>
      <c r="F159" s="125"/>
      <c r="G159" s="157">
        <f t="shared" si="2"/>
        <v>0</v>
      </c>
      <c r="H159" s="97"/>
      <c r="I159" s="97"/>
      <c r="J159" s="97"/>
    </row>
    <row r="160" spans="1:10" ht="18.75">
      <c r="A160" s="48"/>
      <c r="B160" s="107">
        <v>90017</v>
      </c>
      <c r="C160" s="107"/>
      <c r="D160" s="87" t="s">
        <v>249</v>
      </c>
      <c r="E160" s="118">
        <v>22127</v>
      </c>
      <c r="F160" s="118">
        <v>4210000</v>
      </c>
      <c r="G160" s="160">
        <f t="shared" si="2"/>
        <v>19026.52867537398</v>
      </c>
      <c r="H160" s="97"/>
      <c r="I160" s="97"/>
      <c r="J160" s="97"/>
    </row>
    <row r="161" spans="1:10" ht="18.75">
      <c r="A161" s="48"/>
      <c r="B161" s="47"/>
      <c r="C161" s="113">
        <v>2370</v>
      </c>
      <c r="D161" s="124" t="s">
        <v>162</v>
      </c>
      <c r="E161" s="101"/>
      <c r="F161" s="101"/>
      <c r="G161" s="158"/>
      <c r="H161" s="97"/>
      <c r="I161" s="97"/>
      <c r="J161" s="97"/>
    </row>
    <row r="162" spans="1:10" ht="18.75">
      <c r="A162" s="48"/>
      <c r="B162" s="47"/>
      <c r="C162" s="114"/>
      <c r="D162" s="48" t="s">
        <v>163</v>
      </c>
      <c r="E162" s="116">
        <v>22127</v>
      </c>
      <c r="F162" s="116"/>
      <c r="G162" s="160">
        <f t="shared" si="2"/>
        <v>0</v>
      </c>
      <c r="H162" s="97"/>
      <c r="I162" s="97"/>
      <c r="J162" s="97"/>
    </row>
    <row r="163" spans="1:10" ht="18.75">
      <c r="A163" s="48"/>
      <c r="B163" s="47"/>
      <c r="C163" s="47">
        <v>6298</v>
      </c>
      <c r="D163" s="124" t="s">
        <v>50</v>
      </c>
      <c r="E163" s="101"/>
      <c r="F163" s="101"/>
      <c r="G163" s="158"/>
      <c r="H163" s="97"/>
      <c r="I163" s="97"/>
      <c r="J163" s="97"/>
    </row>
    <row r="164" spans="1:10" ht="18.75">
      <c r="A164" s="48"/>
      <c r="B164" s="47"/>
      <c r="C164" s="47"/>
      <c r="D164" s="74" t="s">
        <v>57</v>
      </c>
      <c r="E164" s="115"/>
      <c r="F164" s="115">
        <v>4210000</v>
      </c>
      <c r="G164" s="159"/>
      <c r="H164" s="97"/>
      <c r="I164" s="97"/>
      <c r="J164" s="97"/>
    </row>
    <row r="165" spans="1:10" ht="18.75">
      <c r="A165" s="48"/>
      <c r="B165" s="107">
        <v>90095</v>
      </c>
      <c r="C165" s="87"/>
      <c r="D165" s="74" t="s">
        <v>7</v>
      </c>
      <c r="E165" s="121">
        <v>29000</v>
      </c>
      <c r="F165" s="121"/>
      <c r="G165" s="159">
        <f t="shared" si="2"/>
        <v>0</v>
      </c>
      <c r="H165" s="97"/>
      <c r="I165" s="97"/>
      <c r="J165" s="97"/>
    </row>
    <row r="166" spans="1:10" ht="18.75">
      <c r="A166" s="48"/>
      <c r="B166" s="124"/>
      <c r="C166" s="124">
        <v>6290</v>
      </c>
      <c r="D166" s="124" t="s">
        <v>50</v>
      </c>
      <c r="E166" s="126"/>
      <c r="F166" s="126"/>
      <c r="G166" s="158"/>
      <c r="H166" s="97"/>
      <c r="I166" s="97"/>
      <c r="J166" s="97"/>
    </row>
    <row r="167" spans="1:10" ht="18.75">
      <c r="A167" s="74"/>
      <c r="B167" s="74"/>
      <c r="C167" s="74"/>
      <c r="D167" s="74" t="s">
        <v>57</v>
      </c>
      <c r="E167" s="121">
        <v>29000</v>
      </c>
      <c r="F167" s="121"/>
      <c r="G167" s="159">
        <f t="shared" si="2"/>
        <v>0</v>
      </c>
      <c r="H167" s="97"/>
      <c r="I167" s="97"/>
      <c r="J167" s="97"/>
    </row>
    <row r="168" spans="1:10" ht="18.75">
      <c r="A168" s="67">
        <v>921</v>
      </c>
      <c r="B168" s="124"/>
      <c r="C168" s="113"/>
      <c r="D168" s="67" t="s">
        <v>156</v>
      </c>
      <c r="E168" s="101"/>
      <c r="F168" s="101"/>
      <c r="G168" s="152"/>
      <c r="H168" s="98"/>
      <c r="I168" s="98"/>
      <c r="J168" s="98"/>
    </row>
    <row r="169" spans="1:10" ht="18.75">
      <c r="A169" s="74"/>
      <c r="B169" s="74"/>
      <c r="C169" s="114"/>
      <c r="D169" s="68" t="s">
        <v>155</v>
      </c>
      <c r="E169" s="127">
        <f>E173+E170</f>
        <v>340000</v>
      </c>
      <c r="F169" s="127">
        <f>F173+F170</f>
        <v>671600</v>
      </c>
      <c r="G169" s="153">
        <f t="shared" si="2"/>
        <v>197.52941176470588</v>
      </c>
      <c r="H169" s="98"/>
      <c r="I169" s="98"/>
      <c r="J169" s="98"/>
    </row>
    <row r="170" spans="1:10" ht="18.75">
      <c r="A170" s="48"/>
      <c r="B170" s="48">
        <v>92109</v>
      </c>
      <c r="C170" s="47"/>
      <c r="D170" s="74" t="s">
        <v>208</v>
      </c>
      <c r="E170" s="125"/>
      <c r="F170" s="125">
        <v>571600</v>
      </c>
      <c r="G170" s="154"/>
      <c r="H170" s="98"/>
      <c r="I170" s="98"/>
      <c r="J170" s="98"/>
    </row>
    <row r="171" spans="1:10" ht="18.75">
      <c r="A171" s="47"/>
      <c r="B171" s="113"/>
      <c r="C171" s="124">
        <v>6260</v>
      </c>
      <c r="D171" s="129" t="s">
        <v>246</v>
      </c>
      <c r="E171" s="126"/>
      <c r="F171" s="126"/>
      <c r="G171" s="152"/>
      <c r="H171" s="98"/>
      <c r="I171" s="98"/>
      <c r="J171" s="98"/>
    </row>
    <row r="172" spans="1:10" ht="18.75">
      <c r="A172" s="47"/>
      <c r="B172" s="114"/>
      <c r="C172" s="74"/>
      <c r="D172" s="130" t="s">
        <v>247</v>
      </c>
      <c r="E172" s="121"/>
      <c r="F172" s="121">
        <v>571600</v>
      </c>
      <c r="G172" s="153"/>
      <c r="H172" s="98"/>
      <c r="I172" s="98"/>
      <c r="J172" s="98"/>
    </row>
    <row r="173" spans="1:10" ht="18.75">
      <c r="A173" s="48"/>
      <c r="B173" s="74">
        <v>92195</v>
      </c>
      <c r="C173" s="74"/>
      <c r="D173" s="74" t="s">
        <v>7</v>
      </c>
      <c r="E173" s="121">
        <v>340000</v>
      </c>
      <c r="F173" s="121">
        <v>100000</v>
      </c>
      <c r="G173" s="157">
        <f t="shared" si="2"/>
        <v>29.411764705882355</v>
      </c>
      <c r="H173" s="97"/>
      <c r="I173" s="97"/>
      <c r="J173" s="97"/>
    </row>
    <row r="174" spans="1:10" ht="18.75">
      <c r="A174" s="48"/>
      <c r="B174" s="48"/>
      <c r="C174" s="139" t="s">
        <v>188</v>
      </c>
      <c r="D174" s="87" t="s">
        <v>84</v>
      </c>
      <c r="E174" s="118">
        <v>340000</v>
      </c>
      <c r="F174" s="118">
        <v>100000</v>
      </c>
      <c r="G174" s="157">
        <f t="shared" si="2"/>
        <v>29.411764705882355</v>
      </c>
      <c r="H174" s="97"/>
      <c r="I174" s="97"/>
      <c r="J174" s="97"/>
    </row>
    <row r="175" spans="1:10" ht="18.75">
      <c r="A175" s="50">
        <v>926</v>
      </c>
      <c r="B175" s="87"/>
      <c r="C175" s="87"/>
      <c r="D175" s="68" t="s">
        <v>49</v>
      </c>
      <c r="E175" s="102">
        <v>3360</v>
      </c>
      <c r="F175" s="102">
        <v>149300</v>
      </c>
      <c r="G175" s="157">
        <f t="shared" si="2"/>
        <v>4443.452380952381</v>
      </c>
      <c r="H175" s="98"/>
      <c r="I175" s="98"/>
      <c r="J175" s="98"/>
    </row>
    <row r="176" spans="1:10" ht="18.75">
      <c r="A176" s="67"/>
      <c r="B176" s="124">
        <v>92601</v>
      </c>
      <c r="C176" s="124"/>
      <c r="D176" s="48" t="s">
        <v>252</v>
      </c>
      <c r="E176" s="117"/>
      <c r="F176" s="162">
        <v>149300</v>
      </c>
      <c r="G176" s="158"/>
      <c r="H176" s="98"/>
      <c r="I176" s="98"/>
      <c r="J176" s="98"/>
    </row>
    <row r="177" spans="1:10" ht="18.75">
      <c r="A177" s="54"/>
      <c r="B177" s="113"/>
      <c r="C177" s="124">
        <v>6260</v>
      </c>
      <c r="D177" s="129" t="s">
        <v>246</v>
      </c>
      <c r="E177" s="111"/>
      <c r="F177" s="111"/>
      <c r="G177" s="158"/>
      <c r="H177" s="98"/>
      <c r="I177" s="98"/>
      <c r="J177" s="98"/>
    </row>
    <row r="178" spans="1:10" ht="18.75">
      <c r="A178" s="54"/>
      <c r="B178" s="114"/>
      <c r="C178" s="74"/>
      <c r="D178" s="130" t="s">
        <v>247</v>
      </c>
      <c r="E178" s="112"/>
      <c r="F178" s="161">
        <v>149300</v>
      </c>
      <c r="G178" s="159"/>
      <c r="H178" s="98"/>
      <c r="I178" s="98"/>
      <c r="J178" s="98"/>
    </row>
    <row r="179" spans="1:10" ht="18.75">
      <c r="A179" s="54"/>
      <c r="B179" s="74">
        <v>92605</v>
      </c>
      <c r="C179" s="74"/>
      <c r="D179" s="74" t="s">
        <v>248</v>
      </c>
      <c r="E179" s="121">
        <v>3360</v>
      </c>
      <c r="F179" s="121"/>
      <c r="G179" s="159">
        <f t="shared" si="2"/>
        <v>0</v>
      </c>
      <c r="H179" s="97"/>
      <c r="I179" s="97"/>
      <c r="J179" s="97"/>
    </row>
    <row r="180" spans="1:10" ht="18.75">
      <c r="A180" s="54"/>
      <c r="B180" s="87"/>
      <c r="C180" s="87">
        <v>2910</v>
      </c>
      <c r="D180" s="74" t="s">
        <v>146</v>
      </c>
      <c r="E180" s="118">
        <v>3360</v>
      </c>
      <c r="F180" s="118"/>
      <c r="G180" s="157">
        <f t="shared" si="2"/>
        <v>0</v>
      </c>
      <c r="H180" s="97"/>
      <c r="I180" s="97"/>
      <c r="J180" s="97"/>
    </row>
    <row r="181" spans="1:10" ht="18.75">
      <c r="A181" s="68"/>
      <c r="B181" s="87"/>
      <c r="C181" s="87"/>
      <c r="D181" s="87"/>
      <c r="E181" s="118"/>
      <c r="F181" s="118"/>
      <c r="G181" s="154"/>
      <c r="H181" s="97"/>
      <c r="I181" s="97"/>
      <c r="J181" s="97"/>
    </row>
    <row r="182" spans="2:10" ht="18">
      <c r="B182" s="2"/>
      <c r="C182" s="2"/>
      <c r="D182" s="2"/>
      <c r="E182" s="2"/>
      <c r="F182" s="2"/>
      <c r="G182" s="2"/>
      <c r="H182" s="2"/>
      <c r="I182" s="2"/>
      <c r="J182" s="2"/>
    </row>
    <row r="183" spans="2:10" ht="18">
      <c r="B183" s="2"/>
      <c r="C183" s="2"/>
      <c r="D183" s="2"/>
      <c r="E183" s="2"/>
      <c r="F183" s="2"/>
      <c r="G183" s="2"/>
      <c r="H183" s="2"/>
      <c r="I183" s="2"/>
      <c r="J183" s="2"/>
    </row>
  </sheetData>
  <printOptions/>
  <pageMargins left="0.19" right="0.18" top="0.26" bottom="0.79" header="0.19" footer="0.5118110236220472"/>
  <pageSetup horizontalDpi="300" verticalDpi="300" orientation="portrait" paperSize="9" scale="70" r:id="rId1"/>
  <headerFooter alignWithMargins="0">
    <oddFooter>&amp;CStrona &amp;P z &amp;N</oddFooter>
  </headerFooter>
  <rowBreaks count="4" manualBreakCount="4">
    <brk id="57" max="255" man="1"/>
    <brk id="112" max="255" man="1"/>
    <brk id="167" max="255" man="1"/>
    <brk id="18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G188"/>
  <sheetViews>
    <sheetView zoomScale="75" zoomScaleNormal="75" zoomScaleSheetLayoutView="100" workbookViewId="0" topLeftCell="B1">
      <selection activeCell="E120" sqref="E120"/>
    </sheetView>
  </sheetViews>
  <sheetFormatPr defaultColWidth="9.00390625" defaultRowHeight="12.75"/>
  <cols>
    <col min="1" max="1" width="5.875" style="0" customWidth="1"/>
    <col min="2" max="2" width="11.25390625" style="0" bestFit="1" customWidth="1"/>
    <col min="3" max="3" width="5.125" style="0" customWidth="1"/>
    <col min="4" max="4" width="43.125" style="0" customWidth="1"/>
    <col min="5" max="5" width="22.375" style="0" customWidth="1"/>
    <col min="6" max="6" width="19.375" style="0" customWidth="1"/>
    <col min="7" max="7" width="16.375" style="0" customWidth="1"/>
  </cols>
  <sheetData>
    <row r="1" ht="15">
      <c r="G1" s="90" t="s">
        <v>164</v>
      </c>
    </row>
    <row r="2" ht="15.75">
      <c r="D2" s="91" t="s">
        <v>131</v>
      </c>
    </row>
    <row r="3" spans="4:7" ht="15.75">
      <c r="D3" s="91" t="s">
        <v>176</v>
      </c>
      <c r="G3" s="1" t="s">
        <v>46</v>
      </c>
    </row>
    <row r="4" ht="13.5" thickBot="1">
      <c r="D4" s="3"/>
    </row>
    <row r="5" spans="1:7" ht="18.75">
      <c r="A5" s="4" t="s">
        <v>0</v>
      </c>
      <c r="B5" s="5" t="s">
        <v>1</v>
      </c>
      <c r="C5" s="5" t="s">
        <v>45</v>
      </c>
      <c r="D5" s="5" t="s">
        <v>2</v>
      </c>
      <c r="E5" s="5" t="s">
        <v>139</v>
      </c>
      <c r="F5" s="5" t="s">
        <v>139</v>
      </c>
      <c r="G5" s="6" t="s">
        <v>139</v>
      </c>
    </row>
    <row r="6" spans="1:7" ht="18.75">
      <c r="A6" s="7"/>
      <c r="B6" s="8"/>
      <c r="C6" s="8"/>
      <c r="D6" s="8"/>
      <c r="E6" s="8" t="s">
        <v>177</v>
      </c>
      <c r="F6" s="8" t="s">
        <v>178</v>
      </c>
      <c r="G6" s="9" t="s">
        <v>179</v>
      </c>
    </row>
    <row r="7" spans="1:7" ht="20.25" customHeight="1" thickBot="1">
      <c r="A7" s="10">
        <v>1</v>
      </c>
      <c r="B7" s="11">
        <v>2</v>
      </c>
      <c r="C7" s="11">
        <v>3</v>
      </c>
      <c r="D7" s="11">
        <v>4</v>
      </c>
      <c r="E7" s="11">
        <v>5</v>
      </c>
      <c r="F7" s="11">
        <v>6</v>
      </c>
      <c r="G7" s="11" t="s">
        <v>180</v>
      </c>
    </row>
    <row r="8" spans="1:7" ht="21.75" customHeight="1">
      <c r="A8" s="12"/>
      <c r="B8" s="13"/>
      <c r="C8" s="13"/>
      <c r="D8" s="14" t="s">
        <v>47</v>
      </c>
      <c r="E8" s="15">
        <f>E9+E13+E31+E38+E56+E61+E67+E109+E125+E133+E138+E156+E160+E172+E176</f>
        <v>24096500</v>
      </c>
      <c r="F8" s="15">
        <f>F9+F13+F31+F38+F61+F67+F109+F125+F133+F138+F160+F172+F176+F56</f>
        <v>23906600</v>
      </c>
      <c r="G8" s="16"/>
    </row>
    <row r="9" spans="1:7" ht="21.75" customHeight="1">
      <c r="A9" s="17">
        <v>600</v>
      </c>
      <c r="B9" s="18"/>
      <c r="C9" s="19"/>
      <c r="D9" s="20" t="s">
        <v>132</v>
      </c>
      <c r="E9" s="21">
        <v>166000</v>
      </c>
      <c r="F9" s="21">
        <v>166000</v>
      </c>
      <c r="G9" s="22"/>
    </row>
    <row r="10" spans="1:7" ht="21.75" customHeight="1">
      <c r="A10" s="23"/>
      <c r="B10" s="18">
        <v>60014</v>
      </c>
      <c r="C10" s="19"/>
      <c r="D10" s="24" t="s">
        <v>133</v>
      </c>
      <c r="E10" s="25">
        <v>166000</v>
      </c>
      <c r="F10" s="25">
        <v>166000</v>
      </c>
      <c r="G10" s="22"/>
    </row>
    <row r="11" spans="1:7" ht="21.75" customHeight="1">
      <c r="A11" s="23"/>
      <c r="B11" s="26"/>
      <c r="C11" s="26">
        <v>232</v>
      </c>
      <c r="D11" s="27" t="s">
        <v>147</v>
      </c>
      <c r="E11" s="28">
        <v>166000</v>
      </c>
      <c r="F11" s="28">
        <v>166000</v>
      </c>
      <c r="G11" s="29"/>
    </row>
    <row r="12" spans="1:7" ht="18.75">
      <c r="A12" s="30">
        <v>700</v>
      </c>
      <c r="B12" s="31"/>
      <c r="C12" s="31"/>
      <c r="D12" s="31" t="s">
        <v>8</v>
      </c>
      <c r="E12" s="32"/>
      <c r="F12" s="32"/>
      <c r="G12" s="33"/>
    </row>
    <row r="13" spans="1:7" ht="18.75">
      <c r="A13" s="34"/>
      <c r="B13" s="35"/>
      <c r="C13" s="35"/>
      <c r="D13" s="35" t="s">
        <v>9</v>
      </c>
      <c r="E13" s="36">
        <f>E29+E15</f>
        <v>2280000</v>
      </c>
      <c r="F13" s="36">
        <f>F29+F15</f>
        <v>2130000</v>
      </c>
      <c r="G13" s="37"/>
    </row>
    <row r="14" spans="1:7" ht="18.75">
      <c r="A14" s="47"/>
      <c r="B14" s="39">
        <v>70005</v>
      </c>
      <c r="C14" s="39"/>
      <c r="D14" s="39" t="s">
        <v>11</v>
      </c>
      <c r="E14" s="40"/>
      <c r="F14" s="40"/>
      <c r="G14" s="33"/>
    </row>
    <row r="15" spans="1:7" ht="18.75">
      <c r="A15" s="47"/>
      <c r="B15" s="42"/>
      <c r="C15" s="42"/>
      <c r="D15" s="42" t="s">
        <v>12</v>
      </c>
      <c r="E15" s="43">
        <f>E18+E19+E20+E22+E27+E25</f>
        <v>2280000</v>
      </c>
      <c r="F15" s="43">
        <f>F18+F19+F20+F22+F25+F27</f>
        <v>2130000</v>
      </c>
      <c r="G15" s="29"/>
    </row>
    <row r="16" spans="1:7" ht="18.75">
      <c r="A16" s="48"/>
      <c r="B16" s="27"/>
      <c r="C16" s="27" t="s">
        <v>60</v>
      </c>
      <c r="D16" s="27" t="s">
        <v>64</v>
      </c>
      <c r="E16" s="49"/>
      <c r="F16" s="46"/>
      <c r="G16" s="33"/>
    </row>
    <row r="17" spans="1:7" ht="18.75">
      <c r="A17" s="48"/>
      <c r="B17" s="27"/>
      <c r="C17" s="27"/>
      <c r="D17" s="27" t="s">
        <v>65</v>
      </c>
      <c r="E17" s="49"/>
      <c r="F17" s="46"/>
      <c r="G17" s="29"/>
    </row>
    <row r="18" spans="1:7" ht="18.75">
      <c r="A18" s="48"/>
      <c r="B18" s="27"/>
      <c r="C18" s="27"/>
      <c r="D18" s="27" t="s">
        <v>66</v>
      </c>
      <c r="E18" s="49">
        <v>250000</v>
      </c>
      <c r="F18" s="46">
        <v>260000</v>
      </c>
      <c r="G18" s="29"/>
    </row>
    <row r="19" spans="1:7" ht="18.75">
      <c r="A19" s="48"/>
      <c r="B19" s="27"/>
      <c r="C19" s="27" t="s">
        <v>61</v>
      </c>
      <c r="D19" s="27" t="s">
        <v>62</v>
      </c>
      <c r="E19" s="49">
        <v>50000</v>
      </c>
      <c r="F19" s="46">
        <v>50000</v>
      </c>
      <c r="G19" s="29"/>
    </row>
    <row r="20" spans="1:7" ht="18.75">
      <c r="A20" s="48"/>
      <c r="B20" s="27"/>
      <c r="C20" s="27" t="s">
        <v>63</v>
      </c>
      <c r="D20" s="27" t="s">
        <v>148</v>
      </c>
      <c r="E20" s="49">
        <v>250000</v>
      </c>
      <c r="F20" s="46">
        <v>250000</v>
      </c>
      <c r="G20" s="29"/>
    </row>
    <row r="21" spans="1:7" ht="18.75">
      <c r="A21" s="48"/>
      <c r="B21" s="27"/>
      <c r="C21" s="27" t="s">
        <v>140</v>
      </c>
      <c r="D21" s="27" t="s">
        <v>141</v>
      </c>
      <c r="E21" s="49"/>
      <c r="F21" s="46"/>
      <c r="G21" s="29"/>
    </row>
    <row r="22" spans="1:7" ht="18.75">
      <c r="A22" s="48"/>
      <c r="B22" s="27"/>
      <c r="C22" s="27"/>
      <c r="D22" s="27" t="s">
        <v>149</v>
      </c>
      <c r="E22" s="49"/>
      <c r="F22" s="46"/>
      <c r="G22" s="29"/>
    </row>
    <row r="23" spans="1:7" ht="18.75">
      <c r="A23" s="48"/>
      <c r="B23" s="27"/>
      <c r="C23" s="27" t="s">
        <v>68</v>
      </c>
      <c r="D23" s="27" t="s">
        <v>69</v>
      </c>
      <c r="E23" s="49"/>
      <c r="F23" s="46"/>
      <c r="G23" s="29"/>
    </row>
    <row r="24" spans="1:7" ht="18.75">
      <c r="A24" s="48"/>
      <c r="B24" s="27"/>
      <c r="C24" s="27"/>
      <c r="D24" s="27" t="s">
        <v>70</v>
      </c>
      <c r="E24" s="49"/>
      <c r="F24" s="46"/>
      <c r="G24" s="29"/>
    </row>
    <row r="25" spans="1:7" ht="18.75">
      <c r="A25" s="48"/>
      <c r="B25" s="27"/>
      <c r="C25" s="27"/>
      <c r="D25" s="27" t="s">
        <v>71</v>
      </c>
      <c r="E25" s="49">
        <v>1725000</v>
      </c>
      <c r="F25" s="46">
        <v>1565000</v>
      </c>
      <c r="G25" s="29"/>
    </row>
    <row r="26" spans="1:7" ht="18.75">
      <c r="A26" s="48"/>
      <c r="B26" s="27"/>
      <c r="C26" s="27" t="s">
        <v>72</v>
      </c>
      <c r="D26" s="27" t="s">
        <v>121</v>
      </c>
      <c r="E26" s="49"/>
      <c r="F26" s="46"/>
      <c r="G26" s="29"/>
    </row>
    <row r="27" spans="1:7" ht="18.75">
      <c r="A27" s="48"/>
      <c r="B27" s="27"/>
      <c r="C27" s="27"/>
      <c r="D27" s="27" t="s">
        <v>122</v>
      </c>
      <c r="E27" s="49">
        <v>5000</v>
      </c>
      <c r="F27" s="46">
        <v>5000</v>
      </c>
      <c r="G27" s="29"/>
    </row>
    <row r="28" spans="1:7" ht="18.75">
      <c r="A28" s="48"/>
      <c r="B28" s="39">
        <v>70021</v>
      </c>
      <c r="C28" s="31"/>
      <c r="D28" s="39" t="s">
        <v>134</v>
      </c>
      <c r="E28" s="40"/>
      <c r="F28" s="32"/>
      <c r="G28" s="41"/>
    </row>
    <row r="29" spans="1:7" ht="18.75">
      <c r="A29" s="48"/>
      <c r="B29" s="35"/>
      <c r="C29" s="35"/>
      <c r="D29" s="42" t="s">
        <v>135</v>
      </c>
      <c r="E29" s="43"/>
      <c r="F29" s="43"/>
      <c r="G29" s="60"/>
    </row>
    <row r="30" spans="1:7" ht="18.75">
      <c r="A30" s="48"/>
      <c r="B30" s="44"/>
      <c r="C30" s="45" t="s">
        <v>63</v>
      </c>
      <c r="D30" s="27" t="s">
        <v>67</v>
      </c>
      <c r="E30" s="46"/>
      <c r="F30" s="46"/>
      <c r="G30" s="60"/>
    </row>
    <row r="31" spans="1:7" ht="18.75">
      <c r="A31" s="50">
        <v>710</v>
      </c>
      <c r="B31" s="51"/>
      <c r="C31" s="51"/>
      <c r="D31" s="51" t="s">
        <v>73</v>
      </c>
      <c r="E31" s="52">
        <v>1000</v>
      </c>
      <c r="F31" s="52">
        <v>1000</v>
      </c>
      <c r="G31" s="53"/>
    </row>
    <row r="32" spans="1:7" ht="18.75">
      <c r="A32" s="54"/>
      <c r="B32" s="55">
        <v>71035</v>
      </c>
      <c r="C32" s="56"/>
      <c r="D32" s="55" t="s">
        <v>150</v>
      </c>
      <c r="E32" s="57">
        <v>1000</v>
      </c>
      <c r="F32" s="57">
        <v>1000</v>
      </c>
      <c r="G32" s="33"/>
    </row>
    <row r="33" spans="1:7" ht="18.75">
      <c r="A33" s="48"/>
      <c r="B33" s="27"/>
      <c r="C33" s="59">
        <v>202</v>
      </c>
      <c r="D33" s="27" t="s">
        <v>110</v>
      </c>
      <c r="E33" s="49"/>
      <c r="F33" s="46"/>
      <c r="G33" s="33"/>
    </row>
    <row r="34" spans="1:7" ht="18.75">
      <c r="A34" s="48"/>
      <c r="B34" s="27"/>
      <c r="C34" s="59"/>
      <c r="D34" s="27" t="s">
        <v>54</v>
      </c>
      <c r="E34" s="49"/>
      <c r="F34" s="46"/>
      <c r="G34" s="29"/>
    </row>
    <row r="35" spans="1:7" ht="18.75">
      <c r="A35" s="48"/>
      <c r="B35" s="27"/>
      <c r="C35" s="59"/>
      <c r="D35" s="27" t="s">
        <v>151</v>
      </c>
      <c r="E35" s="49"/>
      <c r="F35" s="46"/>
      <c r="G35" s="29"/>
    </row>
    <row r="36" spans="1:7" ht="18.75">
      <c r="A36" s="48"/>
      <c r="B36" s="27"/>
      <c r="C36" s="59"/>
      <c r="D36" s="27" t="s">
        <v>52</v>
      </c>
      <c r="E36" s="49"/>
      <c r="F36" s="46"/>
      <c r="G36" s="29"/>
    </row>
    <row r="37" spans="1:7" ht="18.75">
      <c r="A37" s="48"/>
      <c r="B37" s="27"/>
      <c r="C37" s="59"/>
      <c r="D37" s="27" t="s">
        <v>152</v>
      </c>
      <c r="E37" s="49">
        <v>1000</v>
      </c>
      <c r="F37" s="46">
        <v>1000</v>
      </c>
      <c r="G37" s="60"/>
    </row>
    <row r="38" spans="1:7" ht="18.75">
      <c r="A38" s="50">
        <v>750</v>
      </c>
      <c r="B38" s="56"/>
      <c r="C38" s="61"/>
      <c r="D38" s="56" t="s">
        <v>77</v>
      </c>
      <c r="E38" s="62">
        <f>E39+E46+E49</f>
        <v>144000</v>
      </c>
      <c r="F38" s="62">
        <f>F39+F46</f>
        <v>144000</v>
      </c>
      <c r="G38" s="37"/>
    </row>
    <row r="39" spans="1:7" ht="18.75">
      <c r="A39" s="48"/>
      <c r="B39" s="63">
        <v>75011</v>
      </c>
      <c r="C39" s="63"/>
      <c r="D39" s="63" t="s">
        <v>33</v>
      </c>
      <c r="E39" s="64">
        <v>104000</v>
      </c>
      <c r="F39" s="64">
        <v>104000</v>
      </c>
      <c r="G39" s="33"/>
    </row>
    <row r="40" spans="1:7" ht="18.75">
      <c r="A40" s="48"/>
      <c r="B40" s="27"/>
      <c r="C40" s="65">
        <v>2010</v>
      </c>
      <c r="D40" s="27" t="s">
        <v>3</v>
      </c>
      <c r="E40" s="27"/>
      <c r="F40" s="45"/>
      <c r="G40" s="33"/>
    </row>
    <row r="41" spans="1:7" ht="18.75">
      <c r="A41" s="48"/>
      <c r="B41" s="27"/>
      <c r="C41" s="27"/>
      <c r="D41" s="27" t="s">
        <v>5</v>
      </c>
      <c r="E41" s="27"/>
      <c r="F41" s="45"/>
      <c r="G41" s="29"/>
    </row>
    <row r="42" spans="1:7" ht="18.75">
      <c r="A42" s="48"/>
      <c r="B42" s="27"/>
      <c r="C42" s="27"/>
      <c r="D42" s="27" t="s">
        <v>78</v>
      </c>
      <c r="E42" s="27"/>
      <c r="F42" s="45"/>
      <c r="G42" s="29"/>
    </row>
    <row r="43" spans="1:7" ht="18.75">
      <c r="A43" s="48"/>
      <c r="B43" s="27"/>
      <c r="C43" s="27"/>
      <c r="D43" s="27" t="s">
        <v>79</v>
      </c>
      <c r="E43" s="27"/>
      <c r="F43" s="45"/>
      <c r="G43" s="29"/>
    </row>
    <row r="44" spans="1:7" ht="18.75">
      <c r="A44" s="48"/>
      <c r="B44" s="27"/>
      <c r="C44" s="27"/>
      <c r="D44" s="27" t="s">
        <v>4</v>
      </c>
      <c r="E44" s="27"/>
      <c r="F44" s="45"/>
      <c r="G44" s="29"/>
    </row>
    <row r="45" spans="1:7" ht="18.75">
      <c r="A45" s="48"/>
      <c r="B45" s="27"/>
      <c r="C45" s="27"/>
      <c r="D45" s="27" t="s">
        <v>6</v>
      </c>
      <c r="E45" s="49">
        <v>104000</v>
      </c>
      <c r="F45" s="46">
        <v>104000</v>
      </c>
      <c r="G45" s="29"/>
    </row>
    <row r="46" spans="1:7" ht="18.75">
      <c r="A46" s="48"/>
      <c r="B46" s="55">
        <v>75023</v>
      </c>
      <c r="C46" s="55"/>
      <c r="D46" s="55" t="s">
        <v>34</v>
      </c>
      <c r="E46" s="57">
        <v>40000</v>
      </c>
      <c r="F46" s="66">
        <v>40000</v>
      </c>
      <c r="G46" s="22"/>
    </row>
    <row r="47" spans="1:7" ht="18.75">
      <c r="A47" s="48"/>
      <c r="B47" s="27"/>
      <c r="C47" s="27" t="s">
        <v>81</v>
      </c>
      <c r="D47" s="27" t="s">
        <v>82</v>
      </c>
      <c r="E47" s="49">
        <v>20000</v>
      </c>
      <c r="F47" s="46">
        <v>20000</v>
      </c>
      <c r="G47" s="29"/>
    </row>
    <row r="48" spans="1:7" ht="18.75">
      <c r="A48" s="48"/>
      <c r="B48" s="27"/>
      <c r="C48" s="27" t="s">
        <v>83</v>
      </c>
      <c r="D48" s="27" t="s">
        <v>84</v>
      </c>
      <c r="E48" s="49">
        <v>20000</v>
      </c>
      <c r="F48" s="46">
        <v>20000</v>
      </c>
      <c r="G48" s="60"/>
    </row>
    <row r="49" spans="1:7" ht="18.75">
      <c r="A49" s="48"/>
      <c r="B49" s="55">
        <v>75056</v>
      </c>
      <c r="C49" s="55"/>
      <c r="D49" s="55" t="s">
        <v>120</v>
      </c>
      <c r="E49" s="57"/>
      <c r="F49" s="57"/>
      <c r="G49" s="29"/>
    </row>
    <row r="50" spans="1:7" ht="18.75">
      <c r="A50" s="48"/>
      <c r="B50" s="27"/>
      <c r="C50" s="27">
        <v>201</v>
      </c>
      <c r="D50" s="27" t="s">
        <v>110</v>
      </c>
      <c r="E50" s="49"/>
      <c r="F50" s="46"/>
      <c r="G50" s="33"/>
    </row>
    <row r="51" spans="1:7" ht="18.75">
      <c r="A51" s="48"/>
      <c r="B51" s="27"/>
      <c r="C51" s="27"/>
      <c r="D51" s="27" t="s">
        <v>54</v>
      </c>
      <c r="E51" s="49"/>
      <c r="F51" s="46"/>
      <c r="G51" s="29"/>
    </row>
    <row r="52" spans="1:7" ht="18.75">
      <c r="A52" s="48"/>
      <c r="B52" s="27"/>
      <c r="C52" s="27"/>
      <c r="D52" s="27" t="s">
        <v>123</v>
      </c>
      <c r="E52" s="49"/>
      <c r="F52" s="46"/>
      <c r="G52" s="29"/>
    </row>
    <row r="53" spans="1:7" ht="18.75">
      <c r="A53" s="48"/>
      <c r="B53" s="27"/>
      <c r="C53" s="27"/>
      <c r="D53" s="27" t="s">
        <v>124</v>
      </c>
      <c r="E53" s="49"/>
      <c r="F53" s="46"/>
      <c r="G53" s="29"/>
    </row>
    <row r="54" spans="1:7" ht="18.75">
      <c r="A54" s="48"/>
      <c r="B54" s="27"/>
      <c r="C54" s="27"/>
      <c r="D54" s="27" t="s">
        <v>125</v>
      </c>
      <c r="E54" s="49"/>
      <c r="F54" s="46"/>
      <c r="G54" s="29"/>
    </row>
    <row r="55" spans="1:7" ht="18.75">
      <c r="A55" s="67">
        <v>751</v>
      </c>
      <c r="B55" s="51"/>
      <c r="C55" s="51"/>
      <c r="D55" s="51" t="s">
        <v>85</v>
      </c>
      <c r="E55" s="52"/>
      <c r="F55" s="32"/>
      <c r="G55" s="41"/>
    </row>
    <row r="56" spans="1:7" ht="18.75">
      <c r="A56" s="68"/>
      <c r="B56" s="69"/>
      <c r="C56" s="69"/>
      <c r="D56" s="69" t="s">
        <v>86</v>
      </c>
      <c r="E56" s="70">
        <v>3000</v>
      </c>
      <c r="F56" s="36">
        <v>3000</v>
      </c>
      <c r="G56" s="58"/>
    </row>
    <row r="57" spans="1:7" ht="18.75">
      <c r="A57" s="48"/>
      <c r="B57" s="71">
        <v>75101</v>
      </c>
      <c r="C57" s="71"/>
      <c r="D57" s="71" t="s">
        <v>85</v>
      </c>
      <c r="E57" s="72"/>
      <c r="F57" s="40"/>
      <c r="G57" s="33"/>
    </row>
    <row r="58" spans="1:7" ht="18.75">
      <c r="A58" s="48"/>
      <c r="B58" s="63"/>
      <c r="C58" s="63"/>
      <c r="D58" s="63" t="s">
        <v>86</v>
      </c>
      <c r="E58" s="64">
        <v>3000</v>
      </c>
      <c r="F58" s="43">
        <v>3000</v>
      </c>
      <c r="G58" s="60"/>
    </row>
    <row r="59" spans="1:7" ht="18.75">
      <c r="A59" s="48"/>
      <c r="B59" s="27"/>
      <c r="C59" s="55">
        <v>201</v>
      </c>
      <c r="D59" s="27" t="s">
        <v>51</v>
      </c>
      <c r="E59" s="49">
        <v>3000</v>
      </c>
      <c r="F59" s="49">
        <v>3000</v>
      </c>
      <c r="G59" s="60"/>
    </row>
    <row r="60" spans="1:7" ht="18.75">
      <c r="A60" s="48"/>
      <c r="B60" s="55">
        <v>75110</v>
      </c>
      <c r="C60" s="27">
        <v>201</v>
      </c>
      <c r="D60" s="55" t="s">
        <v>171</v>
      </c>
      <c r="E60" s="57"/>
      <c r="F60" s="57"/>
      <c r="G60" s="60"/>
    </row>
    <row r="61" spans="1:7" ht="18.75">
      <c r="A61" s="50">
        <v>754</v>
      </c>
      <c r="B61" s="56"/>
      <c r="C61" s="56"/>
      <c r="D61" s="56" t="s">
        <v>35</v>
      </c>
      <c r="E61" s="62">
        <v>2500</v>
      </c>
      <c r="F61" s="62">
        <v>2500</v>
      </c>
      <c r="G61" s="53"/>
    </row>
    <row r="62" spans="1:7" ht="18.75">
      <c r="A62" s="48"/>
      <c r="B62" s="55">
        <v>75414</v>
      </c>
      <c r="C62" s="55"/>
      <c r="D62" s="55" t="s">
        <v>36</v>
      </c>
      <c r="E62" s="57"/>
      <c r="F62" s="57"/>
      <c r="G62" s="60"/>
    </row>
    <row r="63" spans="1:7" ht="18.75">
      <c r="A63" s="48"/>
      <c r="B63" s="27"/>
      <c r="C63" s="27">
        <v>201</v>
      </c>
      <c r="D63" s="27" t="s">
        <v>160</v>
      </c>
      <c r="E63" s="49"/>
      <c r="F63" s="49"/>
      <c r="G63" s="22"/>
    </row>
    <row r="64" spans="1:7" ht="18.75">
      <c r="A64" s="67">
        <v>756</v>
      </c>
      <c r="B64" s="71"/>
      <c r="C64" s="71"/>
      <c r="D64" s="51" t="s">
        <v>161</v>
      </c>
      <c r="E64" s="72"/>
      <c r="F64" s="40"/>
      <c r="G64" s="41"/>
    </row>
    <row r="65" spans="1:7" ht="18.75">
      <c r="A65" s="48"/>
      <c r="B65" s="27"/>
      <c r="C65" s="27"/>
      <c r="D65" s="73" t="s">
        <v>22</v>
      </c>
      <c r="E65" s="49"/>
      <c r="F65" s="46"/>
      <c r="G65" s="58"/>
    </row>
    <row r="66" spans="1:7" ht="18.75">
      <c r="A66" s="48"/>
      <c r="B66" s="27"/>
      <c r="C66" s="27"/>
      <c r="D66" s="73" t="s">
        <v>58</v>
      </c>
      <c r="E66" s="49"/>
      <c r="F66" s="46"/>
      <c r="G66" s="58"/>
    </row>
    <row r="67" spans="1:7" ht="18.75">
      <c r="A67" s="74"/>
      <c r="B67" s="63"/>
      <c r="C67" s="63"/>
      <c r="D67" s="73" t="s">
        <v>23</v>
      </c>
      <c r="E67" s="70">
        <f>E69+E77+E90+E101+E106</f>
        <v>12807000</v>
      </c>
      <c r="F67" s="70">
        <f>F69+F77+F90+F101+F106</f>
        <v>13007100</v>
      </c>
      <c r="G67" s="58"/>
    </row>
    <row r="68" spans="1:7" ht="18.75">
      <c r="A68" s="48"/>
      <c r="B68" s="71">
        <v>75601</v>
      </c>
      <c r="C68" s="71"/>
      <c r="D68" s="71" t="s">
        <v>165</v>
      </c>
      <c r="E68" s="72"/>
      <c r="F68" s="40"/>
      <c r="G68" s="33"/>
    </row>
    <row r="69" spans="1:7" ht="18.75">
      <c r="A69" s="48"/>
      <c r="B69" s="63"/>
      <c r="C69" s="63"/>
      <c r="D69" s="27" t="s">
        <v>25</v>
      </c>
      <c r="E69" s="64">
        <v>145400</v>
      </c>
      <c r="F69" s="64">
        <f>F72+F73</f>
        <v>145500</v>
      </c>
      <c r="G69" s="29"/>
    </row>
    <row r="70" spans="1:7" ht="18.75">
      <c r="A70" s="48"/>
      <c r="B70" s="27"/>
      <c r="C70" s="45" t="s">
        <v>87</v>
      </c>
      <c r="D70" s="71" t="s">
        <v>88</v>
      </c>
      <c r="E70" s="75"/>
      <c r="F70" s="46"/>
      <c r="G70" s="33"/>
    </row>
    <row r="71" spans="1:7" ht="18.75">
      <c r="A71" s="48"/>
      <c r="B71" s="27"/>
      <c r="C71" s="45"/>
      <c r="D71" s="27" t="s">
        <v>89</v>
      </c>
      <c r="E71" s="75"/>
      <c r="F71" s="46"/>
      <c r="G71" s="29"/>
    </row>
    <row r="72" spans="1:7" ht="18.75">
      <c r="A72" s="48"/>
      <c r="B72" s="27"/>
      <c r="C72" s="45"/>
      <c r="D72" s="27" t="s">
        <v>111</v>
      </c>
      <c r="E72" s="75">
        <v>145000</v>
      </c>
      <c r="F72" s="46">
        <v>145000</v>
      </c>
      <c r="G72" s="29"/>
    </row>
    <row r="73" spans="1:7" ht="18.75">
      <c r="A73" s="48"/>
      <c r="B73" s="27"/>
      <c r="C73" s="45" t="s">
        <v>72</v>
      </c>
      <c r="D73" s="27" t="s">
        <v>90</v>
      </c>
      <c r="E73" s="75">
        <v>400</v>
      </c>
      <c r="F73" s="46">
        <v>500</v>
      </c>
      <c r="G73" s="29"/>
    </row>
    <row r="74" spans="1:7" ht="18.75">
      <c r="A74" s="48"/>
      <c r="B74" s="71">
        <v>75615</v>
      </c>
      <c r="C74" s="71"/>
      <c r="D74" s="71" t="s">
        <v>26</v>
      </c>
      <c r="E74" s="72"/>
      <c r="F74" s="40"/>
      <c r="G74" s="33"/>
    </row>
    <row r="75" spans="1:7" ht="18.75">
      <c r="A75" s="48"/>
      <c r="B75" s="27"/>
      <c r="C75" s="27"/>
      <c r="D75" s="27" t="s">
        <v>27</v>
      </c>
      <c r="E75" s="49"/>
      <c r="F75" s="46"/>
      <c r="G75" s="29"/>
    </row>
    <row r="76" spans="1:7" ht="18.75">
      <c r="A76" s="48"/>
      <c r="B76" s="27"/>
      <c r="C76" s="27"/>
      <c r="D76" s="27" t="s">
        <v>28</v>
      </c>
      <c r="E76" s="49"/>
      <c r="F76" s="46"/>
      <c r="G76" s="29"/>
    </row>
    <row r="77" spans="1:7" ht="18.75">
      <c r="A77" s="48"/>
      <c r="B77" s="27"/>
      <c r="C77" s="27"/>
      <c r="D77" s="27" t="s">
        <v>118</v>
      </c>
      <c r="E77" s="49">
        <f>E78+E79+E80+E82+E84</f>
        <v>3136000</v>
      </c>
      <c r="F77" s="49">
        <f>F78+F79+F80+F82+F84</f>
        <v>3336000</v>
      </c>
      <c r="G77" s="29"/>
    </row>
    <row r="78" spans="1:7" ht="18.75">
      <c r="A78" s="47"/>
      <c r="B78" s="39"/>
      <c r="C78" s="71" t="s">
        <v>91</v>
      </c>
      <c r="D78" s="76" t="s">
        <v>30</v>
      </c>
      <c r="E78" s="40">
        <v>3000000</v>
      </c>
      <c r="F78" s="40">
        <v>3200000</v>
      </c>
      <c r="G78" s="33"/>
    </row>
    <row r="79" spans="1:7" ht="18.75">
      <c r="A79" s="47"/>
      <c r="B79" s="45"/>
      <c r="C79" s="27" t="s">
        <v>92</v>
      </c>
      <c r="D79" s="77" t="s">
        <v>29</v>
      </c>
      <c r="E79" s="46">
        <v>6000</v>
      </c>
      <c r="F79" s="46">
        <v>6000</v>
      </c>
      <c r="G79" s="29"/>
    </row>
    <row r="80" spans="1:7" ht="18.75">
      <c r="A80" s="47"/>
      <c r="B80" s="45"/>
      <c r="C80" s="27" t="s">
        <v>93</v>
      </c>
      <c r="D80" s="77" t="s">
        <v>119</v>
      </c>
      <c r="E80" s="46">
        <v>110000</v>
      </c>
      <c r="F80" s="46">
        <v>110000</v>
      </c>
      <c r="G80" s="29"/>
    </row>
    <row r="81" spans="1:7" ht="18.75">
      <c r="A81" s="47"/>
      <c r="B81" s="45"/>
      <c r="C81" s="27" t="s">
        <v>94</v>
      </c>
      <c r="D81" s="77" t="s">
        <v>95</v>
      </c>
      <c r="E81" s="46"/>
      <c r="F81" s="46"/>
      <c r="G81" s="29"/>
    </row>
    <row r="82" spans="1:7" ht="18.75">
      <c r="A82" s="47"/>
      <c r="B82" s="45"/>
      <c r="C82" s="27"/>
      <c r="D82" s="77" t="s">
        <v>96</v>
      </c>
      <c r="E82" s="46">
        <v>10000</v>
      </c>
      <c r="F82" s="46">
        <v>10000</v>
      </c>
      <c r="G82" s="29"/>
    </row>
    <row r="83" spans="1:7" ht="18.75">
      <c r="A83" s="47"/>
      <c r="B83" s="45"/>
      <c r="C83" s="27" t="s">
        <v>72</v>
      </c>
      <c r="D83" s="77" t="s">
        <v>126</v>
      </c>
      <c r="E83" s="46"/>
      <c r="F83" s="46"/>
      <c r="G83" s="29"/>
    </row>
    <row r="84" spans="1:7" ht="18.75">
      <c r="A84" s="47"/>
      <c r="B84" s="42"/>
      <c r="C84" s="63"/>
      <c r="D84" s="77" t="s">
        <v>127</v>
      </c>
      <c r="E84" s="43">
        <v>10000</v>
      </c>
      <c r="F84" s="43">
        <v>10000</v>
      </c>
      <c r="G84" s="60"/>
    </row>
    <row r="85" spans="1:7" ht="18.75">
      <c r="A85" s="48"/>
      <c r="B85" s="27">
        <v>75616</v>
      </c>
      <c r="C85" s="45"/>
      <c r="D85" s="71" t="s">
        <v>26</v>
      </c>
      <c r="E85" s="49"/>
      <c r="F85" s="46"/>
      <c r="G85" s="29"/>
    </row>
    <row r="86" spans="1:7" ht="18.75">
      <c r="A86" s="48"/>
      <c r="B86" s="27"/>
      <c r="C86" s="45"/>
      <c r="D86" s="27" t="s">
        <v>97</v>
      </c>
      <c r="E86" s="49"/>
      <c r="F86" s="46"/>
      <c r="G86" s="29"/>
    </row>
    <row r="87" spans="1:7" ht="18.75">
      <c r="A87" s="48"/>
      <c r="B87" s="27"/>
      <c r="C87" s="45"/>
      <c r="D87" s="27" t="s">
        <v>98</v>
      </c>
      <c r="E87" s="49"/>
      <c r="F87" s="46"/>
      <c r="G87" s="29"/>
    </row>
    <row r="88" spans="1:7" ht="18.75">
      <c r="A88" s="48"/>
      <c r="B88" s="27"/>
      <c r="C88" s="45"/>
      <c r="D88" s="27" t="s">
        <v>99</v>
      </c>
      <c r="E88" s="49"/>
      <c r="F88" s="46"/>
      <c r="G88" s="29"/>
    </row>
    <row r="89" spans="1:7" ht="18.75">
      <c r="A89" s="48"/>
      <c r="B89" s="27"/>
      <c r="C89" s="45"/>
      <c r="D89" s="27" t="s">
        <v>100</v>
      </c>
      <c r="E89" s="49"/>
      <c r="F89" s="46"/>
      <c r="G89" s="29"/>
    </row>
    <row r="90" spans="1:7" ht="18.75">
      <c r="A90" s="48"/>
      <c r="B90" s="63"/>
      <c r="C90" s="42"/>
      <c r="D90" s="27" t="s">
        <v>48</v>
      </c>
      <c r="E90" s="64">
        <f>E91+E92+E93+E94+E95+E96+E97+E99+E100</f>
        <v>2485600</v>
      </c>
      <c r="F90" s="64">
        <f>F91+F92+F93+F94+F96+F97+F99+F100+F95</f>
        <v>2485600</v>
      </c>
      <c r="G90" s="29"/>
    </row>
    <row r="91" spans="1:7" ht="18.75">
      <c r="A91" s="48"/>
      <c r="B91" s="71"/>
      <c r="C91" s="71" t="s">
        <v>91</v>
      </c>
      <c r="D91" s="71" t="s">
        <v>30</v>
      </c>
      <c r="E91" s="75">
        <v>1600000</v>
      </c>
      <c r="F91" s="46">
        <v>1600000</v>
      </c>
      <c r="G91" s="33"/>
    </row>
    <row r="92" spans="1:7" ht="18.75">
      <c r="A92" s="48"/>
      <c r="B92" s="27"/>
      <c r="C92" s="27" t="s">
        <v>92</v>
      </c>
      <c r="D92" s="27" t="s">
        <v>29</v>
      </c>
      <c r="E92" s="75">
        <v>30000</v>
      </c>
      <c r="F92" s="46">
        <v>30000</v>
      </c>
      <c r="G92" s="29"/>
    </row>
    <row r="93" spans="1:7" ht="18.75">
      <c r="A93" s="48"/>
      <c r="B93" s="27"/>
      <c r="C93" s="27" t="s">
        <v>93</v>
      </c>
      <c r="D93" s="27" t="s">
        <v>128</v>
      </c>
      <c r="E93" s="75">
        <v>300000</v>
      </c>
      <c r="F93" s="46">
        <v>300000</v>
      </c>
      <c r="G93" s="29"/>
    </row>
    <row r="94" spans="1:7" ht="18.75">
      <c r="A94" s="48"/>
      <c r="B94" s="27"/>
      <c r="C94" s="27" t="s">
        <v>101</v>
      </c>
      <c r="D94" s="27" t="s">
        <v>31</v>
      </c>
      <c r="E94" s="75">
        <v>30000</v>
      </c>
      <c r="F94" s="46">
        <v>30000</v>
      </c>
      <c r="G94" s="29"/>
    </row>
    <row r="95" spans="1:7" ht="18.75">
      <c r="A95" s="48"/>
      <c r="B95" s="27"/>
      <c r="C95" s="27" t="s">
        <v>143</v>
      </c>
      <c r="D95" s="27" t="s">
        <v>144</v>
      </c>
      <c r="E95" s="75">
        <v>600</v>
      </c>
      <c r="F95" s="46">
        <v>600</v>
      </c>
      <c r="G95" s="29"/>
    </row>
    <row r="96" spans="1:7" ht="18.75">
      <c r="A96" s="48"/>
      <c r="B96" s="27"/>
      <c r="C96" s="27" t="s">
        <v>102</v>
      </c>
      <c r="D96" s="27" t="s">
        <v>103</v>
      </c>
      <c r="E96" s="75">
        <v>220000</v>
      </c>
      <c r="F96" s="46">
        <v>220000</v>
      </c>
      <c r="G96" s="29"/>
    </row>
    <row r="97" spans="1:7" ht="18.75">
      <c r="A97" s="48"/>
      <c r="B97" s="27"/>
      <c r="C97" s="27" t="s">
        <v>80</v>
      </c>
      <c r="D97" s="27" t="s">
        <v>166</v>
      </c>
      <c r="E97" s="75">
        <v>25000</v>
      </c>
      <c r="F97" s="46">
        <v>25000</v>
      </c>
      <c r="G97" s="29"/>
    </row>
    <row r="98" spans="1:7" ht="18.75">
      <c r="A98" s="48"/>
      <c r="B98" s="27"/>
      <c r="C98" s="27" t="s">
        <v>94</v>
      </c>
      <c r="D98" s="27" t="s">
        <v>95</v>
      </c>
      <c r="E98" s="75"/>
      <c r="F98" s="46"/>
      <c r="G98" s="29"/>
    </row>
    <row r="99" spans="1:7" ht="18.75">
      <c r="A99" s="48"/>
      <c r="B99" s="27"/>
      <c r="C99" s="27"/>
      <c r="D99" s="27" t="s">
        <v>96</v>
      </c>
      <c r="E99" s="75">
        <v>250000</v>
      </c>
      <c r="F99" s="46">
        <v>250000</v>
      </c>
      <c r="G99" s="29"/>
    </row>
    <row r="100" spans="1:7" ht="18.75">
      <c r="A100" s="48"/>
      <c r="B100" s="63"/>
      <c r="C100" s="63" t="s">
        <v>72</v>
      </c>
      <c r="D100" s="63" t="s">
        <v>90</v>
      </c>
      <c r="E100" s="75">
        <v>30000</v>
      </c>
      <c r="F100" s="46">
        <v>30000</v>
      </c>
      <c r="G100" s="60"/>
    </row>
    <row r="101" spans="1:7" ht="18.75">
      <c r="A101" s="48"/>
      <c r="B101" s="55">
        <v>75618</v>
      </c>
      <c r="C101" s="55"/>
      <c r="D101" s="27" t="s">
        <v>32</v>
      </c>
      <c r="E101" s="57">
        <v>340000</v>
      </c>
      <c r="F101" s="57">
        <v>340000</v>
      </c>
      <c r="G101" s="29"/>
    </row>
    <row r="102" spans="1:7" ht="18.75">
      <c r="A102" s="48"/>
      <c r="B102" s="27"/>
      <c r="C102" s="45" t="s">
        <v>104</v>
      </c>
      <c r="D102" s="71" t="s">
        <v>32</v>
      </c>
      <c r="E102" s="72"/>
      <c r="F102" s="40"/>
      <c r="G102" s="33"/>
    </row>
    <row r="103" spans="1:7" ht="18.75">
      <c r="A103" s="48"/>
      <c r="B103" s="27"/>
      <c r="C103" s="45" t="s">
        <v>72</v>
      </c>
      <c r="D103" s="27" t="s">
        <v>90</v>
      </c>
      <c r="E103" s="49"/>
      <c r="F103" s="46"/>
      <c r="G103" s="29"/>
    </row>
    <row r="104" spans="1:7" ht="18.75">
      <c r="A104" s="47"/>
      <c r="B104" s="71">
        <v>75621</v>
      </c>
      <c r="C104" s="78"/>
      <c r="D104" s="71" t="s">
        <v>59</v>
      </c>
      <c r="E104" s="72"/>
      <c r="F104" s="40"/>
      <c r="G104" s="33"/>
    </row>
    <row r="105" spans="1:7" ht="18.75">
      <c r="A105" s="47"/>
      <c r="B105" s="27"/>
      <c r="C105" s="79"/>
      <c r="D105" s="27" t="s">
        <v>107</v>
      </c>
      <c r="E105" s="49"/>
      <c r="F105" s="46"/>
      <c r="G105" s="29"/>
    </row>
    <row r="106" spans="1:7" ht="18.75">
      <c r="A106" s="47"/>
      <c r="B106" s="63"/>
      <c r="C106" s="80"/>
      <c r="D106" s="63" t="s">
        <v>24</v>
      </c>
      <c r="E106" s="64">
        <f>E107+E108</f>
        <v>6700000</v>
      </c>
      <c r="F106" s="43">
        <f>F107+F108</f>
        <v>6700000</v>
      </c>
      <c r="G106" s="29"/>
    </row>
    <row r="107" spans="1:7" ht="18.75">
      <c r="A107" s="48"/>
      <c r="B107" s="27"/>
      <c r="C107" s="71" t="s">
        <v>153</v>
      </c>
      <c r="D107" s="71" t="s">
        <v>105</v>
      </c>
      <c r="E107" s="72">
        <v>6500000</v>
      </c>
      <c r="F107" s="40">
        <v>6500000</v>
      </c>
      <c r="G107" s="33"/>
    </row>
    <row r="108" spans="1:7" ht="18.75">
      <c r="A108" s="48"/>
      <c r="B108" s="63"/>
      <c r="C108" s="63" t="s">
        <v>154</v>
      </c>
      <c r="D108" s="63" t="s">
        <v>106</v>
      </c>
      <c r="E108" s="64">
        <v>200000</v>
      </c>
      <c r="F108" s="43">
        <v>200000</v>
      </c>
      <c r="G108" s="29"/>
    </row>
    <row r="109" spans="1:7" ht="18.75">
      <c r="A109" s="50">
        <v>758</v>
      </c>
      <c r="B109" s="56"/>
      <c r="C109" s="56"/>
      <c r="D109" s="81" t="s">
        <v>21</v>
      </c>
      <c r="E109" s="70">
        <f>E112+E116+E120+E123</f>
        <v>7150000</v>
      </c>
      <c r="F109" s="62">
        <f>F112+F116+F120+F123</f>
        <v>6950000</v>
      </c>
      <c r="G109" s="41"/>
    </row>
    <row r="110" spans="1:7" ht="18.75">
      <c r="A110" s="48"/>
      <c r="B110" s="71">
        <v>75801</v>
      </c>
      <c r="C110" s="71"/>
      <c r="D110" s="71" t="s">
        <v>37</v>
      </c>
      <c r="E110" s="72"/>
      <c r="F110" s="40"/>
      <c r="G110" s="33"/>
    </row>
    <row r="111" spans="1:7" ht="18.75">
      <c r="A111" s="48"/>
      <c r="B111" s="27"/>
      <c r="C111" s="27"/>
      <c r="D111" s="27" t="s">
        <v>38</v>
      </c>
      <c r="E111" s="49"/>
      <c r="F111" s="46"/>
      <c r="G111" s="29"/>
    </row>
    <row r="112" spans="1:7" ht="18.75">
      <c r="A112" s="48"/>
      <c r="B112" s="63"/>
      <c r="C112" s="63"/>
      <c r="D112" s="27" t="s">
        <v>39</v>
      </c>
      <c r="E112" s="64">
        <v>6700000</v>
      </c>
      <c r="F112" s="43">
        <v>6500000</v>
      </c>
      <c r="G112" s="29"/>
    </row>
    <row r="113" spans="1:7" ht="18.75">
      <c r="A113" s="48"/>
      <c r="B113" s="71"/>
      <c r="C113" s="39">
        <v>292</v>
      </c>
      <c r="D113" s="71" t="s">
        <v>109</v>
      </c>
      <c r="E113" s="72"/>
      <c r="F113" s="40"/>
      <c r="G113" s="33"/>
    </row>
    <row r="114" spans="1:7" ht="18.75">
      <c r="A114" s="48"/>
      <c r="B114" s="63"/>
      <c r="C114" s="42"/>
      <c r="D114" s="63" t="s">
        <v>108</v>
      </c>
      <c r="E114" s="64"/>
      <c r="F114" s="43"/>
      <c r="G114" s="29"/>
    </row>
    <row r="115" spans="1:7" ht="18.75">
      <c r="A115" s="48"/>
      <c r="B115" s="71">
        <v>75802</v>
      </c>
      <c r="C115" s="71"/>
      <c r="D115" s="27" t="s">
        <v>42</v>
      </c>
      <c r="E115" s="72"/>
      <c r="F115" s="40"/>
      <c r="G115" s="33"/>
    </row>
    <row r="116" spans="1:7" ht="18.75">
      <c r="A116" s="48"/>
      <c r="B116" s="63"/>
      <c r="C116" s="63"/>
      <c r="D116" s="27" t="s">
        <v>43</v>
      </c>
      <c r="E116" s="64"/>
      <c r="F116" s="43"/>
      <c r="G116" s="29"/>
    </row>
    <row r="117" spans="1:7" ht="18.75">
      <c r="A117" s="48"/>
      <c r="B117" s="71"/>
      <c r="C117" s="39">
        <v>292</v>
      </c>
      <c r="D117" s="71" t="s">
        <v>40</v>
      </c>
      <c r="E117" s="72"/>
      <c r="F117" s="40"/>
      <c r="G117" s="33"/>
    </row>
    <row r="118" spans="1:7" ht="18.75">
      <c r="A118" s="48"/>
      <c r="B118" s="63"/>
      <c r="C118" s="42"/>
      <c r="D118" s="63" t="s">
        <v>108</v>
      </c>
      <c r="E118" s="64"/>
      <c r="F118" s="43"/>
      <c r="G118" s="29"/>
    </row>
    <row r="119" spans="1:7" ht="18.75">
      <c r="A119" s="48"/>
      <c r="B119" s="71">
        <v>75805</v>
      </c>
      <c r="C119" s="71"/>
      <c r="D119" s="27" t="s">
        <v>175</v>
      </c>
      <c r="E119" s="72"/>
      <c r="F119" s="40"/>
      <c r="G119" s="33"/>
    </row>
    <row r="120" spans="1:7" ht="18.75">
      <c r="A120" s="48"/>
      <c r="B120" s="63"/>
      <c r="C120" s="63"/>
      <c r="D120" s="27" t="s">
        <v>41</v>
      </c>
      <c r="E120" s="64">
        <v>400000</v>
      </c>
      <c r="F120" s="43">
        <v>400000</v>
      </c>
      <c r="G120" s="29"/>
    </row>
    <row r="121" spans="1:7" ht="18.75">
      <c r="A121" s="48"/>
      <c r="B121" s="71"/>
      <c r="C121" s="39">
        <v>292</v>
      </c>
      <c r="D121" s="71" t="s">
        <v>40</v>
      </c>
      <c r="E121" s="72"/>
      <c r="F121" s="40"/>
      <c r="G121" s="33"/>
    </row>
    <row r="122" spans="1:7" ht="18.75">
      <c r="A122" s="48"/>
      <c r="B122" s="63"/>
      <c r="C122" s="42"/>
      <c r="D122" s="63" t="s">
        <v>108</v>
      </c>
      <c r="E122" s="64"/>
      <c r="F122" s="43"/>
      <c r="G122" s="60"/>
    </row>
    <row r="123" spans="1:7" ht="18.75">
      <c r="A123" s="48"/>
      <c r="B123" s="55">
        <v>75814</v>
      </c>
      <c r="C123" s="55"/>
      <c r="D123" s="55" t="s">
        <v>44</v>
      </c>
      <c r="E123" s="57">
        <v>50000</v>
      </c>
      <c r="F123" s="57">
        <v>50000</v>
      </c>
      <c r="G123" s="22"/>
    </row>
    <row r="124" spans="1:7" ht="18.75">
      <c r="A124" s="48"/>
      <c r="B124" s="27"/>
      <c r="C124" s="45" t="s">
        <v>75</v>
      </c>
      <c r="D124" s="63" t="s">
        <v>76</v>
      </c>
      <c r="E124" s="75"/>
      <c r="F124" s="46"/>
      <c r="G124" s="60"/>
    </row>
    <row r="125" spans="1:7" ht="18.75">
      <c r="A125" s="50">
        <v>801</v>
      </c>
      <c r="B125" s="56"/>
      <c r="C125" s="56"/>
      <c r="D125" s="69" t="s">
        <v>56</v>
      </c>
      <c r="E125" s="62">
        <f>E126+E131</f>
        <v>30000</v>
      </c>
      <c r="F125" s="62">
        <f>F126+F131</f>
        <v>30000</v>
      </c>
      <c r="G125" s="37"/>
    </row>
    <row r="126" spans="1:7" ht="18.75">
      <c r="A126" s="48"/>
      <c r="B126" s="55">
        <v>80101</v>
      </c>
      <c r="C126" s="55"/>
      <c r="D126" s="55" t="s">
        <v>13</v>
      </c>
      <c r="E126" s="57">
        <f>E128+E129+E127+E130</f>
        <v>30000</v>
      </c>
      <c r="F126" s="57">
        <v>30000</v>
      </c>
      <c r="G126" s="33"/>
    </row>
    <row r="127" spans="1:7" ht="18.75">
      <c r="A127" s="48"/>
      <c r="B127" s="27"/>
      <c r="C127" s="27" t="s">
        <v>172</v>
      </c>
      <c r="D127" s="27" t="s">
        <v>173</v>
      </c>
      <c r="E127" s="49"/>
      <c r="F127" s="46"/>
      <c r="G127" s="33"/>
    </row>
    <row r="128" spans="1:7" ht="18.75">
      <c r="A128" s="48"/>
      <c r="B128" s="27"/>
      <c r="C128" s="27" t="s">
        <v>83</v>
      </c>
      <c r="D128" s="27" t="s">
        <v>84</v>
      </c>
      <c r="E128" s="49">
        <v>30000</v>
      </c>
      <c r="F128" s="46">
        <v>30000</v>
      </c>
      <c r="G128" s="33"/>
    </row>
    <row r="129" spans="1:7" ht="18.75">
      <c r="A129" s="48"/>
      <c r="B129" s="27"/>
      <c r="C129" s="27">
        <v>201</v>
      </c>
      <c r="D129" s="27" t="s">
        <v>159</v>
      </c>
      <c r="E129" s="49"/>
      <c r="F129" s="46"/>
      <c r="G129" s="29"/>
    </row>
    <row r="130" spans="1:7" ht="18.75">
      <c r="A130" s="48"/>
      <c r="B130" s="27"/>
      <c r="C130" s="27">
        <v>244</v>
      </c>
      <c r="D130" s="27" t="s">
        <v>167</v>
      </c>
      <c r="E130" s="49"/>
      <c r="F130" s="46"/>
      <c r="G130" s="60"/>
    </row>
    <row r="131" spans="1:7" ht="18.75">
      <c r="A131" s="48"/>
      <c r="B131" s="55">
        <v>80195</v>
      </c>
      <c r="C131" s="55"/>
      <c r="D131" s="55" t="s">
        <v>7</v>
      </c>
      <c r="E131" s="57"/>
      <c r="F131" s="57"/>
      <c r="G131" s="29"/>
    </row>
    <row r="132" spans="1:7" ht="18.75">
      <c r="A132" s="48"/>
      <c r="B132" s="27"/>
      <c r="C132" s="27">
        <v>203</v>
      </c>
      <c r="D132" s="27" t="s">
        <v>136</v>
      </c>
      <c r="E132" s="49"/>
      <c r="F132" s="46"/>
      <c r="G132" s="22"/>
    </row>
    <row r="133" spans="1:7" ht="18.75">
      <c r="A133" s="50">
        <v>851</v>
      </c>
      <c r="B133" s="56"/>
      <c r="C133" s="56"/>
      <c r="D133" s="56" t="s">
        <v>14</v>
      </c>
      <c r="E133" s="62">
        <v>236000</v>
      </c>
      <c r="F133" s="62">
        <v>236000</v>
      </c>
      <c r="G133" s="37"/>
    </row>
    <row r="134" spans="1:7" ht="18.75">
      <c r="A134" s="48"/>
      <c r="B134" s="71">
        <v>85154</v>
      </c>
      <c r="C134" s="71"/>
      <c r="D134" s="71" t="s">
        <v>15</v>
      </c>
      <c r="E134" s="71"/>
      <c r="F134" s="39"/>
      <c r="G134" s="33"/>
    </row>
    <row r="135" spans="1:7" ht="18.75">
      <c r="A135" s="48"/>
      <c r="B135" s="63"/>
      <c r="C135" s="63"/>
      <c r="D135" s="63" t="s">
        <v>16</v>
      </c>
      <c r="E135" s="64">
        <v>236000</v>
      </c>
      <c r="F135" s="43">
        <v>236000</v>
      </c>
      <c r="G135" s="29"/>
    </row>
    <row r="136" spans="1:7" ht="18.75">
      <c r="A136" s="48"/>
      <c r="B136" s="27"/>
      <c r="C136" s="65" t="s">
        <v>112</v>
      </c>
      <c r="D136" s="27" t="s">
        <v>113</v>
      </c>
      <c r="E136" s="49"/>
      <c r="F136" s="46"/>
      <c r="G136" s="33"/>
    </row>
    <row r="137" spans="1:7" ht="18.75">
      <c r="A137" s="48"/>
      <c r="B137" s="27"/>
      <c r="C137" s="65"/>
      <c r="D137" s="27" t="s">
        <v>114</v>
      </c>
      <c r="E137" s="49">
        <v>236000</v>
      </c>
      <c r="F137" s="46">
        <v>236300</v>
      </c>
      <c r="G137" s="29"/>
    </row>
    <row r="138" spans="1:7" ht="18.75">
      <c r="A138" s="50">
        <v>853</v>
      </c>
      <c r="B138" s="56"/>
      <c r="C138" s="56"/>
      <c r="D138" s="56" t="s">
        <v>17</v>
      </c>
      <c r="E138" s="62">
        <f>E139+E141+E143+E147+E149+E151+E153</f>
        <v>1187000</v>
      </c>
      <c r="F138" s="62">
        <f>F139+F141+F143+F147+F149+F151+F153</f>
        <v>1147000</v>
      </c>
      <c r="G138" s="41"/>
    </row>
    <row r="139" spans="1:7" ht="18.75">
      <c r="A139" s="38"/>
      <c r="B139" s="39">
        <v>85313</v>
      </c>
      <c r="C139" s="51"/>
      <c r="D139" s="55" t="s">
        <v>168</v>
      </c>
      <c r="E139" s="40">
        <v>30000</v>
      </c>
      <c r="F139" s="40">
        <v>30000</v>
      </c>
      <c r="G139" s="33"/>
    </row>
    <row r="140" spans="1:7" ht="18.75">
      <c r="A140" s="38"/>
      <c r="B140" s="39"/>
      <c r="C140" s="72">
        <v>201</v>
      </c>
      <c r="D140" s="27" t="s">
        <v>51</v>
      </c>
      <c r="E140" s="40"/>
      <c r="F140" s="40"/>
      <c r="G140" s="33"/>
    </row>
    <row r="141" spans="1:7" ht="18.75">
      <c r="A141" s="47"/>
      <c r="B141" s="55">
        <v>85314</v>
      </c>
      <c r="C141" s="55"/>
      <c r="D141" s="92" t="s">
        <v>169</v>
      </c>
      <c r="E141" s="66">
        <v>540000</v>
      </c>
      <c r="F141" s="66">
        <v>500000</v>
      </c>
      <c r="G141" s="22"/>
    </row>
    <row r="142" spans="1:7" ht="18.75">
      <c r="A142" s="48"/>
      <c r="B142" s="27"/>
      <c r="C142" s="49">
        <v>201</v>
      </c>
      <c r="D142" s="27" t="s">
        <v>51</v>
      </c>
      <c r="E142" s="49"/>
      <c r="F142" s="49"/>
      <c r="G142" s="60"/>
    </row>
    <row r="143" spans="1:7" ht="18.75">
      <c r="A143" s="48"/>
      <c r="B143" s="55">
        <v>85315</v>
      </c>
      <c r="C143" s="57"/>
      <c r="D143" s="71" t="s">
        <v>19</v>
      </c>
      <c r="E143" s="57"/>
      <c r="F143" s="57"/>
      <c r="G143" s="33"/>
    </row>
    <row r="144" spans="1:7" ht="18.75">
      <c r="A144" s="48"/>
      <c r="B144" s="27"/>
      <c r="C144" s="72">
        <v>203</v>
      </c>
      <c r="D144" s="71" t="s">
        <v>53</v>
      </c>
      <c r="E144" s="72"/>
      <c r="F144" s="40"/>
      <c r="G144" s="33"/>
    </row>
    <row r="145" spans="1:7" ht="18.75">
      <c r="A145" s="48"/>
      <c r="B145" s="27"/>
      <c r="C145" s="49"/>
      <c r="D145" s="27" t="s">
        <v>55</v>
      </c>
      <c r="E145" s="49"/>
      <c r="F145" s="46"/>
      <c r="G145" s="29"/>
    </row>
    <row r="146" spans="1:7" ht="18.75">
      <c r="A146" s="48"/>
      <c r="B146" s="27"/>
      <c r="C146" s="64"/>
      <c r="D146" s="63" t="s">
        <v>115</v>
      </c>
      <c r="E146" s="64"/>
      <c r="F146" s="43"/>
      <c r="G146" s="60"/>
    </row>
    <row r="147" spans="1:7" ht="18.75">
      <c r="A147" s="48"/>
      <c r="B147" s="55">
        <v>85316</v>
      </c>
      <c r="C147" s="57"/>
      <c r="D147" s="27" t="s">
        <v>20</v>
      </c>
      <c r="E147" s="57"/>
      <c r="F147" s="57"/>
      <c r="G147" s="29"/>
    </row>
    <row r="148" spans="1:7" ht="18.75">
      <c r="A148" s="48"/>
      <c r="B148" s="27"/>
      <c r="C148" s="46">
        <v>201</v>
      </c>
      <c r="D148" s="71" t="s">
        <v>51</v>
      </c>
      <c r="E148" s="75"/>
      <c r="F148" s="46"/>
      <c r="G148" s="22"/>
    </row>
    <row r="149" spans="1:7" ht="18.75">
      <c r="A149" s="48"/>
      <c r="B149" s="55">
        <v>85319</v>
      </c>
      <c r="C149" s="55"/>
      <c r="D149" s="55" t="s">
        <v>116</v>
      </c>
      <c r="E149" s="57">
        <v>600000</v>
      </c>
      <c r="F149" s="57">
        <v>600000</v>
      </c>
      <c r="G149" s="22"/>
    </row>
    <row r="150" spans="1:7" ht="18.75">
      <c r="A150" s="47"/>
      <c r="B150" s="42"/>
      <c r="C150" s="42">
        <v>201</v>
      </c>
      <c r="D150" s="42" t="s">
        <v>51</v>
      </c>
      <c r="E150" s="43"/>
      <c r="F150" s="43"/>
      <c r="G150" s="29"/>
    </row>
    <row r="151" spans="1:7" ht="18.75">
      <c r="A151" s="48"/>
      <c r="B151" s="55">
        <v>85328</v>
      </c>
      <c r="C151" s="55"/>
      <c r="D151" s="55" t="s">
        <v>18</v>
      </c>
      <c r="E151" s="57">
        <v>17000</v>
      </c>
      <c r="F151" s="57">
        <v>17000</v>
      </c>
      <c r="G151" s="22"/>
    </row>
    <row r="152" spans="1:7" ht="18.75">
      <c r="A152" s="48"/>
      <c r="B152" s="27"/>
      <c r="C152" s="27" t="s">
        <v>74</v>
      </c>
      <c r="D152" s="27" t="s">
        <v>10</v>
      </c>
      <c r="E152" s="49"/>
      <c r="F152" s="49"/>
      <c r="G152" s="22"/>
    </row>
    <row r="153" spans="1:7" ht="18.75">
      <c r="A153" s="48"/>
      <c r="B153" s="55">
        <v>85395</v>
      </c>
      <c r="C153" s="83"/>
      <c r="D153" s="55" t="s">
        <v>7</v>
      </c>
      <c r="E153" s="57"/>
      <c r="F153" s="57"/>
      <c r="G153" s="29"/>
    </row>
    <row r="154" spans="1:7" ht="18.75">
      <c r="A154" s="48"/>
      <c r="B154" s="27"/>
      <c r="C154" s="27">
        <v>203</v>
      </c>
      <c r="D154" s="27" t="s">
        <v>157</v>
      </c>
      <c r="E154" s="49"/>
      <c r="F154" s="46"/>
      <c r="G154" s="33"/>
    </row>
    <row r="155" spans="1:7" ht="18.75">
      <c r="A155" s="48"/>
      <c r="B155" s="27"/>
      <c r="C155" s="27">
        <v>201</v>
      </c>
      <c r="D155" s="27" t="s">
        <v>51</v>
      </c>
      <c r="E155" s="49"/>
      <c r="F155" s="46"/>
      <c r="G155" s="29"/>
    </row>
    <row r="156" spans="1:7" ht="18.75">
      <c r="A156" s="50">
        <v>854</v>
      </c>
      <c r="B156" s="55"/>
      <c r="C156" s="24"/>
      <c r="D156" s="56" t="s">
        <v>142</v>
      </c>
      <c r="E156" s="84"/>
      <c r="F156" s="66"/>
      <c r="G156" s="22"/>
    </row>
    <row r="157" spans="1:7" ht="18.75">
      <c r="A157" s="48"/>
      <c r="B157" s="55">
        <v>85495</v>
      </c>
      <c r="C157" s="24"/>
      <c r="D157" s="55" t="s">
        <v>7</v>
      </c>
      <c r="E157" s="85"/>
      <c r="F157" s="66"/>
      <c r="G157" s="22"/>
    </row>
    <row r="158" spans="1:7" ht="18.75">
      <c r="A158" s="48"/>
      <c r="B158" s="27"/>
      <c r="C158" s="27">
        <v>203</v>
      </c>
      <c r="D158" s="27" t="s">
        <v>157</v>
      </c>
      <c r="E158" s="57"/>
      <c r="F158" s="46"/>
      <c r="G158" s="29"/>
    </row>
    <row r="159" spans="1:7" ht="18.75">
      <c r="A159" s="67">
        <v>900</v>
      </c>
      <c r="B159" s="71"/>
      <c r="C159" s="39"/>
      <c r="D159" s="51" t="s">
        <v>130</v>
      </c>
      <c r="E159" s="82"/>
      <c r="F159" s="40"/>
      <c r="G159" s="41"/>
    </row>
    <row r="160" spans="1:7" ht="18.75">
      <c r="A160" s="74"/>
      <c r="B160" s="63"/>
      <c r="C160" s="42"/>
      <c r="D160" s="69" t="s">
        <v>129</v>
      </c>
      <c r="E160" s="86"/>
      <c r="F160" s="86"/>
      <c r="G160" s="37"/>
    </row>
    <row r="161" spans="1:7" ht="18.75">
      <c r="A161" s="48"/>
      <c r="B161" s="63">
        <v>90002</v>
      </c>
      <c r="C161" s="42"/>
      <c r="D161" s="63" t="s">
        <v>174</v>
      </c>
      <c r="E161" s="89"/>
      <c r="F161" s="86"/>
      <c r="G161" s="37"/>
    </row>
    <row r="162" spans="1:7" ht="18.75">
      <c r="A162" s="48"/>
      <c r="B162" s="63"/>
      <c r="C162" s="42">
        <v>244</v>
      </c>
      <c r="D162" s="63" t="s">
        <v>167</v>
      </c>
      <c r="E162" s="89"/>
      <c r="F162" s="86"/>
      <c r="G162" s="37"/>
    </row>
    <row r="163" spans="1:7" ht="18.75">
      <c r="A163" s="48"/>
      <c r="B163" s="55">
        <v>90015</v>
      </c>
      <c r="C163" s="55"/>
      <c r="D163" s="63" t="s">
        <v>117</v>
      </c>
      <c r="E163" s="57"/>
      <c r="F163" s="57"/>
      <c r="G163" s="60"/>
    </row>
    <row r="164" spans="1:7" ht="18.75">
      <c r="A164" s="48"/>
      <c r="B164" s="27"/>
      <c r="C164" s="45">
        <v>201</v>
      </c>
      <c r="D164" s="27" t="s">
        <v>137</v>
      </c>
      <c r="E164" s="75"/>
      <c r="F164" s="49"/>
      <c r="G164" s="22"/>
    </row>
    <row r="165" spans="1:7" ht="18.75">
      <c r="A165" s="47"/>
      <c r="B165" s="24">
        <v>90017</v>
      </c>
      <c r="C165" s="24"/>
      <c r="D165" s="55" t="s">
        <v>158</v>
      </c>
      <c r="E165" s="57"/>
      <c r="F165" s="57"/>
      <c r="G165" s="60"/>
    </row>
    <row r="166" spans="1:7" ht="18.75">
      <c r="A166" s="47"/>
      <c r="B166" s="45"/>
      <c r="C166" s="39">
        <v>242</v>
      </c>
      <c r="D166" s="71" t="s">
        <v>162</v>
      </c>
      <c r="E166" s="82"/>
      <c r="F166" s="40"/>
      <c r="G166" s="33"/>
    </row>
    <row r="167" spans="1:7" ht="18.75">
      <c r="A167" s="47"/>
      <c r="B167" s="45"/>
      <c r="C167" s="42"/>
      <c r="D167" s="63" t="s">
        <v>163</v>
      </c>
      <c r="E167" s="89"/>
      <c r="F167" s="43"/>
      <c r="G167" s="60"/>
    </row>
    <row r="168" spans="1:7" ht="18.75">
      <c r="A168" s="47"/>
      <c r="B168" s="24">
        <v>90095</v>
      </c>
      <c r="C168" s="55"/>
      <c r="D168" s="55" t="s">
        <v>7</v>
      </c>
      <c r="E168" s="57"/>
      <c r="F168" s="57"/>
      <c r="G168" s="29"/>
    </row>
    <row r="169" spans="1:7" ht="18.75">
      <c r="A169" s="48"/>
      <c r="B169" s="27"/>
      <c r="C169" s="45">
        <v>629</v>
      </c>
      <c r="D169" s="27" t="s">
        <v>50</v>
      </c>
      <c r="E169" s="75"/>
      <c r="F169" s="46"/>
      <c r="G169" s="33"/>
    </row>
    <row r="170" spans="1:7" ht="18.75">
      <c r="A170" s="48"/>
      <c r="B170" s="27"/>
      <c r="C170" s="45"/>
      <c r="D170" s="27" t="s">
        <v>57</v>
      </c>
      <c r="E170" s="75"/>
      <c r="F170" s="46"/>
      <c r="G170" s="60"/>
    </row>
    <row r="171" spans="1:7" ht="18.75">
      <c r="A171" s="67">
        <v>921</v>
      </c>
      <c r="B171" s="71"/>
      <c r="C171" s="39"/>
      <c r="D171" s="51" t="s">
        <v>156</v>
      </c>
      <c r="E171" s="72"/>
      <c r="F171" s="40"/>
      <c r="G171" s="58"/>
    </row>
    <row r="172" spans="1:7" ht="18.75">
      <c r="A172" s="74"/>
      <c r="B172" s="63"/>
      <c r="C172" s="42"/>
      <c r="D172" s="69" t="s">
        <v>155</v>
      </c>
      <c r="E172" s="70">
        <f>E173</f>
        <v>90000</v>
      </c>
      <c r="F172" s="70">
        <f>F173</f>
        <v>90000</v>
      </c>
      <c r="G172" s="37"/>
    </row>
    <row r="173" spans="1:7" ht="18.75">
      <c r="A173" s="48"/>
      <c r="B173" s="55">
        <v>92195</v>
      </c>
      <c r="C173" s="55"/>
      <c r="D173" s="63" t="s">
        <v>7</v>
      </c>
      <c r="E173" s="57">
        <v>90000</v>
      </c>
      <c r="F173" s="57">
        <v>90000</v>
      </c>
      <c r="G173" s="60"/>
    </row>
    <row r="174" spans="1:7" ht="18.75">
      <c r="A174" s="48"/>
      <c r="B174" s="27"/>
      <c r="C174" s="55" t="s">
        <v>83</v>
      </c>
      <c r="D174" s="55" t="s">
        <v>84</v>
      </c>
      <c r="E174" s="57">
        <v>90000</v>
      </c>
      <c r="F174" s="57">
        <v>90000</v>
      </c>
      <c r="G174" s="22"/>
    </row>
    <row r="175" spans="1:7" ht="18.75">
      <c r="A175" s="48"/>
      <c r="B175" s="27"/>
      <c r="C175" s="45">
        <v>291</v>
      </c>
      <c r="D175" s="63" t="s">
        <v>146</v>
      </c>
      <c r="E175" s="75"/>
      <c r="F175" s="49"/>
      <c r="G175" s="29"/>
    </row>
    <row r="176" spans="1:7" ht="18.75">
      <c r="A176" s="50">
        <v>926</v>
      </c>
      <c r="B176" s="55"/>
      <c r="C176" s="55"/>
      <c r="D176" s="69" t="s">
        <v>49</v>
      </c>
      <c r="E176" s="62"/>
      <c r="F176" s="62"/>
      <c r="G176" s="53"/>
    </row>
    <row r="177" spans="1:7" ht="18.75">
      <c r="A177" s="54"/>
      <c r="B177" s="55">
        <v>92601</v>
      </c>
      <c r="C177" s="55"/>
      <c r="D177" s="63" t="s">
        <v>138</v>
      </c>
      <c r="E177" s="57"/>
      <c r="F177" s="57"/>
      <c r="G177" s="60"/>
    </row>
    <row r="178" spans="1:7" ht="18.75">
      <c r="A178" s="54"/>
      <c r="B178" s="55"/>
      <c r="C178" s="55" t="s">
        <v>83</v>
      </c>
      <c r="D178" s="63" t="s">
        <v>84</v>
      </c>
      <c r="E178" s="57"/>
      <c r="F178" s="57"/>
      <c r="G178" s="60"/>
    </row>
    <row r="179" spans="1:7" ht="18.75">
      <c r="A179" s="54"/>
      <c r="B179" s="55">
        <v>92605</v>
      </c>
      <c r="C179" s="55"/>
      <c r="D179" s="63" t="s">
        <v>145</v>
      </c>
      <c r="E179" s="57"/>
      <c r="F179" s="57"/>
      <c r="G179" s="22"/>
    </row>
    <row r="180" spans="1:7" ht="18.75">
      <c r="A180" s="54"/>
      <c r="B180" s="55"/>
      <c r="C180" s="55">
        <v>291</v>
      </c>
      <c r="D180" s="63" t="s">
        <v>146</v>
      </c>
      <c r="E180" s="57"/>
      <c r="F180" s="57"/>
      <c r="G180" s="22"/>
    </row>
    <row r="181" spans="1:7" ht="18.75">
      <c r="A181" s="54"/>
      <c r="B181" s="77">
        <v>92695</v>
      </c>
      <c r="C181" s="55"/>
      <c r="D181" s="63" t="s">
        <v>7</v>
      </c>
      <c r="E181" s="57"/>
      <c r="F181" s="57"/>
      <c r="G181" s="60"/>
    </row>
    <row r="182" spans="1:7" ht="18.75">
      <c r="A182" s="54"/>
      <c r="B182" s="55"/>
      <c r="C182" s="55" t="s">
        <v>83</v>
      </c>
      <c r="D182" s="55" t="s">
        <v>84</v>
      </c>
      <c r="E182" s="57"/>
      <c r="F182" s="57"/>
      <c r="G182" s="60"/>
    </row>
    <row r="183" spans="1:7" ht="18.75">
      <c r="A183" s="54"/>
      <c r="B183" s="77"/>
      <c r="C183" s="55"/>
      <c r="D183" s="55"/>
      <c r="E183" s="57"/>
      <c r="F183" s="57"/>
      <c r="G183" s="60"/>
    </row>
    <row r="184" spans="1:7" ht="18.75">
      <c r="A184" s="54"/>
      <c r="B184" s="77"/>
      <c r="C184" s="55"/>
      <c r="D184" s="55"/>
      <c r="E184" s="57"/>
      <c r="F184" s="57"/>
      <c r="G184" s="60"/>
    </row>
    <row r="185" spans="1:7" ht="18.75">
      <c r="A185" s="54"/>
      <c r="B185" s="77"/>
      <c r="C185" s="55"/>
      <c r="D185" s="55"/>
      <c r="E185" s="57"/>
      <c r="F185" s="57"/>
      <c r="G185" s="60"/>
    </row>
    <row r="186" spans="1:7" ht="18.75">
      <c r="A186" s="87"/>
      <c r="B186" s="88"/>
      <c r="C186" s="55"/>
      <c r="D186" s="56"/>
      <c r="E186" s="62"/>
      <c r="F186" s="62"/>
      <c r="G186" s="37"/>
    </row>
    <row r="187" spans="2:7" ht="18">
      <c r="B187" s="2"/>
      <c r="C187" s="2"/>
      <c r="D187" s="2"/>
      <c r="E187" s="2"/>
      <c r="F187" s="2"/>
      <c r="G187" s="2"/>
    </row>
    <row r="188" spans="2:7" ht="18">
      <c r="B188" s="2"/>
      <c r="C188" s="2"/>
      <c r="D188" s="2"/>
      <c r="E188" s="2"/>
      <c r="F188" s="2"/>
      <c r="G188" s="2"/>
    </row>
  </sheetData>
  <printOptions/>
  <pageMargins left="0.7874015748031497" right="0.7874015748031497" top="0.8" bottom="0.79" header="0.4" footer="0.5118110236220472"/>
  <pageSetup horizontalDpi="300" verticalDpi="300" orientation="portrait" paperSize="9" scale="68" r:id="rId1"/>
  <headerFooter alignWithMargins="0">
    <oddFooter>&amp;CStrona &amp;P z &amp;N</oddFooter>
  </headerFooter>
  <rowBreaks count="4" manualBreakCount="4">
    <brk id="54" max="255" man="1"/>
    <brk id="103" max="255" man="1"/>
    <brk id="146" max="255" man="1"/>
    <brk id="186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Skierniewice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Urząd Miasta Skierniewice</dc:creator>
  <cp:keywords/>
  <dc:description/>
  <cp:lastModifiedBy>UM</cp:lastModifiedBy>
  <cp:lastPrinted>2005-02-14T12:33:32Z</cp:lastPrinted>
  <dcterms:created xsi:type="dcterms:W3CDTF">2000-03-08T11:44:25Z</dcterms:created>
  <dcterms:modified xsi:type="dcterms:W3CDTF">2005-02-14T12:35:05Z</dcterms:modified>
  <cp:category/>
  <cp:version/>
  <cp:contentType/>
  <cp:contentStatus/>
</cp:coreProperties>
</file>